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arly Retirement" sheetId="12" r:id="rId1"/>
    <sheet name="Plan" sheetId="1" r:id="rId2"/>
    <sheet name="Target" sheetId="11" r:id="rId3"/>
    <sheet name="Retirement Date" sheetId="7" r:id="rId4"/>
    <sheet name="Chart Data" sheetId="13" r:id="rId5"/>
  </sheets>
  <calcPr calcId="125725"/>
</workbook>
</file>

<file path=xl/calcChain.xml><?xml version="1.0" encoding="utf-8"?>
<calcChain xmlns="http://schemas.openxmlformats.org/spreadsheetml/2006/main">
  <c r="C13" i="1"/>
  <c r="E1" i="13" l="1"/>
  <c r="E2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C2"/>
  <c r="C3" s="1"/>
  <c r="D1"/>
  <c r="B1"/>
  <c r="B2" s="1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G1" l="1"/>
  <c r="H1"/>
  <c r="I1"/>
  <c r="D2"/>
  <c r="H2" s="1"/>
  <c r="C4"/>
  <c r="C5" s="1"/>
  <c r="C6" s="1"/>
  <c r="C7" s="1"/>
  <c r="C8" s="1"/>
  <c r="C9" s="1"/>
  <c r="C10" s="1"/>
  <c r="C11" s="1"/>
  <c r="C12" s="1"/>
  <c r="C13" s="1"/>
  <c r="C14" s="1"/>
  <c r="C15" s="1"/>
  <c r="C16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A3" i="1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E17" i="12"/>
  <c r="N2" i="11"/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O2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E18" i="12"/>
  <c r="G2" i="13" l="1"/>
  <c r="I2"/>
  <c r="D3"/>
  <c r="H3" s="1"/>
  <c r="D4"/>
  <c r="H4" s="1"/>
  <c r="C3" i="11"/>
  <c r="D3" s="1"/>
  <c r="E3" s="1"/>
  <c r="F3" s="1"/>
  <c r="G3" s="1"/>
  <c r="H3" s="1"/>
  <c r="I3" s="1"/>
  <c r="J3" s="1"/>
  <c r="K3" s="1"/>
  <c r="L3" s="1"/>
  <c r="M3" s="1"/>
  <c r="N3" s="1"/>
  <c r="C4" s="1"/>
  <c r="D4" s="1"/>
  <c r="E4" s="1"/>
  <c r="F4" s="1"/>
  <c r="G4" s="1"/>
  <c r="H4" s="1"/>
  <c r="I4" s="1"/>
  <c r="J4" s="1"/>
  <c r="K4" s="1"/>
  <c r="L4" s="1"/>
  <c r="M4" s="1"/>
  <c r="N4" s="1"/>
  <c r="C5" s="1"/>
  <c r="D5" s="1"/>
  <c r="E5" s="1"/>
  <c r="F5" s="1"/>
  <c r="G5" s="1"/>
  <c r="H5" s="1"/>
  <c r="I5" s="1"/>
  <c r="J5" s="1"/>
  <c r="K5" s="1"/>
  <c r="L5" s="1"/>
  <c r="M5" s="1"/>
  <c r="N5" s="1"/>
  <c r="C6" s="1"/>
  <c r="D6" s="1"/>
  <c r="E6" s="1"/>
  <c r="F6" s="1"/>
  <c r="G6" s="1"/>
  <c r="H6" s="1"/>
  <c r="I6" s="1"/>
  <c r="J6" s="1"/>
  <c r="K6" s="1"/>
  <c r="L6" s="1"/>
  <c r="M6" s="1"/>
  <c r="N6" s="1"/>
  <c r="C7" s="1"/>
  <c r="D7" s="1"/>
  <c r="E7" s="1"/>
  <c r="F7" s="1"/>
  <c r="G7" s="1"/>
  <c r="H7" s="1"/>
  <c r="I7" s="1"/>
  <c r="J7" s="1"/>
  <c r="K7" s="1"/>
  <c r="L7" s="1"/>
  <c r="M7" s="1"/>
  <c r="N7" s="1"/>
  <c r="C8" s="1"/>
  <c r="D8" s="1"/>
  <c r="E8" s="1"/>
  <c r="F8" s="1"/>
  <c r="G8" s="1"/>
  <c r="H8" s="1"/>
  <c r="I8" s="1"/>
  <c r="J8" s="1"/>
  <c r="K8" s="1"/>
  <c r="L8" s="1"/>
  <c r="M8" s="1"/>
  <c r="N8" s="1"/>
  <c r="C9" s="1"/>
  <c r="D9" s="1"/>
  <c r="E9" s="1"/>
  <c r="F9" s="1"/>
  <c r="G9" s="1"/>
  <c r="H9" s="1"/>
  <c r="I9" s="1"/>
  <c r="J9" s="1"/>
  <c r="K9" s="1"/>
  <c r="L9" s="1"/>
  <c r="M9" s="1"/>
  <c r="N9" s="1"/>
  <c r="C10" s="1"/>
  <c r="D10" s="1"/>
  <c r="E10" s="1"/>
  <c r="F10" s="1"/>
  <c r="G10" s="1"/>
  <c r="H10" s="1"/>
  <c r="I10" s="1"/>
  <c r="J10" s="1"/>
  <c r="K10" s="1"/>
  <c r="L10" s="1"/>
  <c r="M10" s="1"/>
  <c r="N10" s="1"/>
  <c r="C11" s="1"/>
  <c r="D11" s="1"/>
  <c r="E11" s="1"/>
  <c r="F11" s="1"/>
  <c r="G11" s="1"/>
  <c r="H11" s="1"/>
  <c r="I11" s="1"/>
  <c r="J11" s="1"/>
  <c r="K11" s="1"/>
  <c r="L11" s="1"/>
  <c r="M11" s="1"/>
  <c r="N11" s="1"/>
  <c r="C12" s="1"/>
  <c r="D12" s="1"/>
  <c r="E12" s="1"/>
  <c r="F12" s="1"/>
  <c r="G12" s="1"/>
  <c r="H12" s="1"/>
  <c r="I12" s="1"/>
  <c r="J12" s="1"/>
  <c r="K12" s="1"/>
  <c r="L12" s="1"/>
  <c r="M12" s="1"/>
  <c r="N12" s="1"/>
  <c r="C13" s="1"/>
  <c r="D13" s="1"/>
  <c r="E13" s="1"/>
  <c r="F13" s="1"/>
  <c r="G13" s="1"/>
  <c r="H13" s="1"/>
  <c r="I13" s="1"/>
  <c r="J13" s="1"/>
  <c r="K13" s="1"/>
  <c r="L13" s="1"/>
  <c r="M13" s="1"/>
  <c r="N13" s="1"/>
  <c r="C14" s="1"/>
  <c r="D14" s="1"/>
  <c r="E14" s="1"/>
  <c r="F14" s="1"/>
  <c r="G14" s="1"/>
  <c r="H14" s="1"/>
  <c r="I14" s="1"/>
  <c r="J14" s="1"/>
  <c r="K14" s="1"/>
  <c r="L14" s="1"/>
  <c r="M14" s="1"/>
  <c r="N14" s="1"/>
  <c r="C15" s="1"/>
  <c r="D15" s="1"/>
  <c r="E15" s="1"/>
  <c r="F15" s="1"/>
  <c r="G15" s="1"/>
  <c r="H15" s="1"/>
  <c r="I15" s="1"/>
  <c r="J15" s="1"/>
  <c r="K15" s="1"/>
  <c r="L15" s="1"/>
  <c r="M15" s="1"/>
  <c r="N15" s="1"/>
  <c r="C16" s="1"/>
  <c r="D16" s="1"/>
  <c r="E16" s="1"/>
  <c r="F16" s="1"/>
  <c r="G16" s="1"/>
  <c r="H16" s="1"/>
  <c r="I16" s="1"/>
  <c r="J16" s="1"/>
  <c r="K16" s="1"/>
  <c r="L16" s="1"/>
  <c r="M16" s="1"/>
  <c r="N16" s="1"/>
  <c r="C17" s="1"/>
  <c r="D17" s="1"/>
  <c r="E17" s="1"/>
  <c r="F17" s="1"/>
  <c r="G17" s="1"/>
  <c r="H17" s="1"/>
  <c r="I17" s="1"/>
  <c r="J17" s="1"/>
  <c r="K17" s="1"/>
  <c r="L17" s="1"/>
  <c r="M17" s="1"/>
  <c r="N17" s="1"/>
  <c r="C18" s="1"/>
  <c r="D18" s="1"/>
  <c r="E18" s="1"/>
  <c r="F18" s="1"/>
  <c r="G18" s="1"/>
  <c r="H18" s="1"/>
  <c r="I18" s="1"/>
  <c r="J18" s="1"/>
  <c r="K18" s="1"/>
  <c r="L18" s="1"/>
  <c r="M18" s="1"/>
  <c r="N18" s="1"/>
  <c r="C19" s="1"/>
  <c r="D19" s="1"/>
  <c r="E19" s="1"/>
  <c r="F19" s="1"/>
  <c r="G19" s="1"/>
  <c r="H19" s="1"/>
  <c r="I19" s="1"/>
  <c r="J19" s="1"/>
  <c r="K19" s="1"/>
  <c r="L19" s="1"/>
  <c r="M19" s="1"/>
  <c r="N19" s="1"/>
  <c r="C20" s="1"/>
  <c r="D20" s="1"/>
  <c r="E20" s="1"/>
  <c r="F20" s="1"/>
  <c r="G20" s="1"/>
  <c r="H20" s="1"/>
  <c r="I20" s="1"/>
  <c r="J20" s="1"/>
  <c r="K20" s="1"/>
  <c r="L20" s="1"/>
  <c r="M20" s="1"/>
  <c r="N20" s="1"/>
  <c r="C21" s="1"/>
  <c r="D21" s="1"/>
  <c r="E21" s="1"/>
  <c r="F21" s="1"/>
  <c r="G21" s="1"/>
  <c r="H21" s="1"/>
  <c r="I21" s="1"/>
  <c r="J21" s="1"/>
  <c r="K21" s="1"/>
  <c r="L21" s="1"/>
  <c r="M21" s="1"/>
  <c r="N21" s="1"/>
  <c r="C22" s="1"/>
  <c r="D22" s="1"/>
  <c r="E22" s="1"/>
  <c r="F22" s="1"/>
  <c r="G22" s="1"/>
  <c r="H22" s="1"/>
  <c r="I22" s="1"/>
  <c r="J22" s="1"/>
  <c r="K22" s="1"/>
  <c r="L22" s="1"/>
  <c r="M22" s="1"/>
  <c r="N22" s="1"/>
  <c r="C23" s="1"/>
  <c r="D23" s="1"/>
  <c r="E23" s="1"/>
  <c r="F23" s="1"/>
  <c r="G23" s="1"/>
  <c r="H23" s="1"/>
  <c r="I23" s="1"/>
  <c r="J23" s="1"/>
  <c r="K23" s="1"/>
  <c r="L23" s="1"/>
  <c r="M23" s="1"/>
  <c r="N23" s="1"/>
  <c r="C24" s="1"/>
  <c r="D24" s="1"/>
  <c r="E24" s="1"/>
  <c r="F24" s="1"/>
  <c r="G24" s="1"/>
  <c r="H24" s="1"/>
  <c r="I24" s="1"/>
  <c r="J24" s="1"/>
  <c r="K24" s="1"/>
  <c r="L24" s="1"/>
  <c r="M24" s="1"/>
  <c r="N24" s="1"/>
  <c r="C25" s="1"/>
  <c r="D25" s="1"/>
  <c r="E25" s="1"/>
  <c r="F25" s="1"/>
  <c r="G25" s="1"/>
  <c r="H25" s="1"/>
  <c r="I25" s="1"/>
  <c r="J25" s="1"/>
  <c r="K25" s="1"/>
  <c r="L25" s="1"/>
  <c r="M25" s="1"/>
  <c r="N25" s="1"/>
  <c r="C26" s="1"/>
  <c r="D26" s="1"/>
  <c r="E26" s="1"/>
  <c r="F26" s="1"/>
  <c r="G26" s="1"/>
  <c r="H26" s="1"/>
  <c r="I26" s="1"/>
  <c r="J26" s="1"/>
  <c r="K26" s="1"/>
  <c r="L26" s="1"/>
  <c r="M26" s="1"/>
  <c r="N26" s="1"/>
  <c r="C27" s="1"/>
  <c r="D27" s="1"/>
  <c r="E27" s="1"/>
  <c r="F27" s="1"/>
  <c r="G27" s="1"/>
  <c r="H27" s="1"/>
  <c r="I27" s="1"/>
  <c r="J27" s="1"/>
  <c r="K27" s="1"/>
  <c r="L27" s="1"/>
  <c r="M27" s="1"/>
  <c r="N27" s="1"/>
  <c r="C28" s="1"/>
  <c r="D28" s="1"/>
  <c r="E28" s="1"/>
  <c r="F28" s="1"/>
  <c r="G28" s="1"/>
  <c r="H28" s="1"/>
  <c r="I28" s="1"/>
  <c r="J28" s="1"/>
  <c r="K28" s="1"/>
  <c r="L28" s="1"/>
  <c r="M28" s="1"/>
  <c r="N28" s="1"/>
  <c r="C29" s="1"/>
  <c r="D29" s="1"/>
  <c r="E29" s="1"/>
  <c r="F29" s="1"/>
  <c r="G29" s="1"/>
  <c r="H29" s="1"/>
  <c r="I29" s="1"/>
  <c r="J29" s="1"/>
  <c r="K29" s="1"/>
  <c r="L29" s="1"/>
  <c r="M29" s="1"/>
  <c r="N29" s="1"/>
  <c r="C30" s="1"/>
  <c r="D30" s="1"/>
  <c r="E30" s="1"/>
  <c r="F30" s="1"/>
  <c r="G30" s="1"/>
  <c r="H30" s="1"/>
  <c r="I30" s="1"/>
  <c r="J30" s="1"/>
  <c r="K30" s="1"/>
  <c r="L30" s="1"/>
  <c r="M30" s="1"/>
  <c r="N30" s="1"/>
  <c r="C31" s="1"/>
  <c r="D31" s="1"/>
  <c r="E31" s="1"/>
  <c r="F31" s="1"/>
  <c r="G31" s="1"/>
  <c r="H31" s="1"/>
  <c r="I31" s="1"/>
  <c r="J31" s="1"/>
  <c r="K31" s="1"/>
  <c r="L31" s="1"/>
  <c r="M31" s="1"/>
  <c r="N31" s="1"/>
  <c r="C32" s="1"/>
  <c r="D32" s="1"/>
  <c r="E32" s="1"/>
  <c r="F32" s="1"/>
  <c r="G32" s="1"/>
  <c r="H32" s="1"/>
  <c r="I32" s="1"/>
  <c r="J32" s="1"/>
  <c r="K32" s="1"/>
  <c r="L32" s="1"/>
  <c r="M32" s="1"/>
  <c r="N32" s="1"/>
  <c r="C33" s="1"/>
  <c r="D33" s="1"/>
  <c r="E33" s="1"/>
  <c r="F33" s="1"/>
  <c r="G33" s="1"/>
  <c r="H33" s="1"/>
  <c r="I33" s="1"/>
  <c r="J33" s="1"/>
  <c r="K33" s="1"/>
  <c r="L33" s="1"/>
  <c r="M33" s="1"/>
  <c r="N33" s="1"/>
  <c r="C34" s="1"/>
  <c r="D34" s="1"/>
  <c r="E34" s="1"/>
  <c r="F34" s="1"/>
  <c r="G34" s="1"/>
  <c r="H34" s="1"/>
  <c r="I34" s="1"/>
  <c r="J34" s="1"/>
  <c r="K34" s="1"/>
  <c r="L34" s="1"/>
  <c r="M34" s="1"/>
  <c r="N34" s="1"/>
  <c r="C35" s="1"/>
  <c r="D35" s="1"/>
  <c r="E35" s="1"/>
  <c r="F35" s="1"/>
  <c r="G35" s="1"/>
  <c r="H35" s="1"/>
  <c r="I35" s="1"/>
  <c r="J35" s="1"/>
  <c r="K35" s="1"/>
  <c r="L35" s="1"/>
  <c r="M35" s="1"/>
  <c r="N35" s="1"/>
  <c r="C36" s="1"/>
  <c r="D36" s="1"/>
  <c r="E36" s="1"/>
  <c r="F36" s="1"/>
  <c r="G36" s="1"/>
  <c r="H36" s="1"/>
  <c r="I36" s="1"/>
  <c r="J36" s="1"/>
  <c r="K36" s="1"/>
  <c r="L36" s="1"/>
  <c r="M36" s="1"/>
  <c r="N36" s="1"/>
  <c r="C37" s="1"/>
  <c r="D37" s="1"/>
  <c r="E37" s="1"/>
  <c r="F37" s="1"/>
  <c r="G37" s="1"/>
  <c r="H37" s="1"/>
  <c r="I37" s="1"/>
  <c r="J37" s="1"/>
  <c r="K37" s="1"/>
  <c r="L37" s="1"/>
  <c r="M37" s="1"/>
  <c r="N37" s="1"/>
  <c r="C38" s="1"/>
  <c r="D38" s="1"/>
  <c r="E38" s="1"/>
  <c r="F38" s="1"/>
  <c r="G38" s="1"/>
  <c r="H38" s="1"/>
  <c r="I38" s="1"/>
  <c r="J38" s="1"/>
  <c r="K38" s="1"/>
  <c r="L38" s="1"/>
  <c r="M38" s="1"/>
  <c r="N38" s="1"/>
  <c r="C39" s="1"/>
  <c r="D39" s="1"/>
  <c r="E39" s="1"/>
  <c r="F39" s="1"/>
  <c r="G39" s="1"/>
  <c r="H39" s="1"/>
  <c r="I39" s="1"/>
  <c r="J39" s="1"/>
  <c r="K39" s="1"/>
  <c r="L39" s="1"/>
  <c r="M39" s="1"/>
  <c r="N39" s="1"/>
  <c r="C40" s="1"/>
  <c r="D40" s="1"/>
  <c r="E40" s="1"/>
  <c r="F40" s="1"/>
  <c r="G40" s="1"/>
  <c r="H40" s="1"/>
  <c r="I40" s="1"/>
  <c r="J40" s="1"/>
  <c r="K40" s="1"/>
  <c r="L40" s="1"/>
  <c r="M40" s="1"/>
  <c r="N40" s="1"/>
  <c r="C41" s="1"/>
  <c r="D41" s="1"/>
  <c r="E41" s="1"/>
  <c r="F41" s="1"/>
  <c r="G41" s="1"/>
  <c r="H41" s="1"/>
  <c r="I41" s="1"/>
  <c r="J41" s="1"/>
  <c r="K41" s="1"/>
  <c r="L41" s="1"/>
  <c r="M41" s="1"/>
  <c r="N41" s="1"/>
  <c r="C42" s="1"/>
  <c r="D42" s="1"/>
  <c r="E42" s="1"/>
  <c r="F42" s="1"/>
  <c r="G42" s="1"/>
  <c r="H42" s="1"/>
  <c r="I42" s="1"/>
  <c r="J42" s="1"/>
  <c r="K42" s="1"/>
  <c r="L42" s="1"/>
  <c r="M42" s="1"/>
  <c r="N42" s="1"/>
  <c r="C43" s="1"/>
  <c r="C3" i="1"/>
  <c r="I4" i="13" l="1"/>
  <c r="G4"/>
  <c r="G3"/>
  <c r="I3"/>
  <c r="D5"/>
  <c r="H5" s="1"/>
  <c r="B3" i="7"/>
  <c r="D3" i="1"/>
  <c r="E3" s="1"/>
  <c r="P2"/>
  <c r="I5" i="13" l="1"/>
  <c r="G5"/>
  <c r="D6"/>
  <c r="H6" s="1"/>
  <c r="C3" i="7"/>
  <c r="F3" i="1"/>
  <c r="D3" i="7"/>
  <c r="G6" i="13" l="1"/>
  <c r="I6"/>
  <c r="D7"/>
  <c r="H7" s="1"/>
  <c r="E3" i="7"/>
  <c r="G3" i="1"/>
  <c r="G7" i="13" l="1"/>
  <c r="I7"/>
  <c r="D8"/>
  <c r="H8" s="1"/>
  <c r="H3" i="1"/>
  <c r="F3" i="7"/>
  <c r="I8" i="13" l="1"/>
  <c r="G8"/>
  <c r="D9"/>
  <c r="H9" s="1"/>
  <c r="I3" i="1"/>
  <c r="G3" i="7"/>
  <c r="I9" i="13" l="1"/>
  <c r="G9"/>
  <c r="D10"/>
  <c r="H10" s="1"/>
  <c r="J3" i="1"/>
  <c r="H3" i="7"/>
  <c r="G10" i="13" l="1"/>
  <c r="I10"/>
  <c r="D11"/>
  <c r="H11" s="1"/>
  <c r="K3" i="1"/>
  <c r="I3" i="7"/>
  <c r="G11" i="13" l="1"/>
  <c r="I11"/>
  <c r="D12"/>
  <c r="H12" s="1"/>
  <c r="L3" i="1"/>
  <c r="J3" i="7"/>
  <c r="I12" i="13" l="1"/>
  <c r="G12"/>
  <c r="D13"/>
  <c r="H13" s="1"/>
  <c r="M3" i="1"/>
  <c r="K3" i="7"/>
  <c r="I13" i="13" l="1"/>
  <c r="G13"/>
  <c r="D14"/>
  <c r="H14" s="1"/>
  <c r="N3" i="1"/>
  <c r="L3" i="7"/>
  <c r="G14" i="13" l="1"/>
  <c r="I14"/>
  <c r="D15"/>
  <c r="H15" s="1"/>
  <c r="M3" i="7"/>
  <c r="C4" i="1"/>
  <c r="P3"/>
  <c r="G15" i="13" l="1"/>
  <c r="I15"/>
  <c r="D16"/>
  <c r="H16" s="1"/>
  <c r="D4" i="1"/>
  <c r="B4" i="7"/>
  <c r="I16" i="13" l="1"/>
  <c r="G16"/>
  <c r="D17"/>
  <c r="H17" s="1"/>
  <c r="E4" i="1"/>
  <c r="C4" i="7"/>
  <c r="I17" i="13" l="1"/>
  <c r="G17"/>
  <c r="D18"/>
  <c r="H18" s="1"/>
  <c r="F4" i="1"/>
  <c r="D4" i="7"/>
  <c r="G18" i="13" l="1"/>
  <c r="I18"/>
  <c r="D19"/>
  <c r="H19" s="1"/>
  <c r="G4" i="1"/>
  <c r="E4" i="7"/>
  <c r="G19" i="13" l="1"/>
  <c r="I19"/>
  <c r="D20"/>
  <c r="H20" s="1"/>
  <c r="H4" i="1"/>
  <c r="F4" i="7"/>
  <c r="I20" i="13" l="1"/>
  <c r="G20"/>
  <c r="D21"/>
  <c r="H21" s="1"/>
  <c r="I4" i="1"/>
  <c r="G4" i="7"/>
  <c r="I21" i="13" l="1"/>
  <c r="G21"/>
  <c r="D22"/>
  <c r="H22" s="1"/>
  <c r="J4" i="1"/>
  <c r="H4" i="7"/>
  <c r="G22" i="13" l="1"/>
  <c r="I22"/>
  <c r="D23"/>
  <c r="H23" s="1"/>
  <c r="K4" i="1"/>
  <c r="I4" i="7"/>
  <c r="G23" i="13" l="1"/>
  <c r="I23"/>
  <c r="D24"/>
  <c r="H24" s="1"/>
  <c r="L4" i="1"/>
  <c r="J4" i="7"/>
  <c r="I24" i="13" l="1"/>
  <c r="G24"/>
  <c r="D25"/>
  <c r="H25" s="1"/>
  <c r="M4" i="1"/>
  <c r="K4" i="7"/>
  <c r="I25" i="13" l="1"/>
  <c r="G25"/>
  <c r="D26"/>
  <c r="H26" s="1"/>
  <c r="N4" i="1"/>
  <c r="L4" i="7"/>
  <c r="G26" i="13" l="1"/>
  <c r="I26"/>
  <c r="D27"/>
  <c r="H27" s="1"/>
  <c r="M4" i="7"/>
  <c r="C5" i="1"/>
  <c r="P4"/>
  <c r="G27" i="13" l="1"/>
  <c r="I27"/>
  <c r="D28"/>
  <c r="H28" s="1"/>
  <c r="D5" i="1"/>
  <c r="B5" i="7"/>
  <c r="I28" i="13" l="1"/>
  <c r="G28"/>
  <c r="D29"/>
  <c r="H29" s="1"/>
  <c r="E5" i="1"/>
  <c r="C5" i="7"/>
  <c r="I29" i="13" l="1"/>
  <c r="G29"/>
  <c r="D30"/>
  <c r="H30" s="1"/>
  <c r="F5" i="1"/>
  <c r="D5" i="7"/>
  <c r="G30" i="13" l="1"/>
  <c r="I30"/>
  <c r="D31"/>
  <c r="H31" s="1"/>
  <c r="G5" i="1"/>
  <c r="E5" i="7"/>
  <c r="G31" i="13" l="1"/>
  <c r="I31"/>
  <c r="D32"/>
  <c r="H32" s="1"/>
  <c r="H5" i="1"/>
  <c r="F5" i="7"/>
  <c r="I32" i="13" l="1"/>
  <c r="G32"/>
  <c r="D33"/>
  <c r="H33" s="1"/>
  <c r="I5" i="1"/>
  <c r="G5" i="7"/>
  <c r="I33" i="13" l="1"/>
  <c r="G33"/>
  <c r="D34"/>
  <c r="H34" s="1"/>
  <c r="J5" i="1"/>
  <c r="H5" i="7"/>
  <c r="G34" i="13" l="1"/>
  <c r="I34"/>
  <c r="D35"/>
  <c r="H35" s="1"/>
  <c r="K5" i="1"/>
  <c r="I5" i="7"/>
  <c r="G35" i="13" l="1"/>
  <c r="I35"/>
  <c r="D36"/>
  <c r="H36" s="1"/>
  <c r="L5" i="1"/>
  <c r="J5" i="7"/>
  <c r="I36" i="13" l="1"/>
  <c r="G36"/>
  <c r="D37"/>
  <c r="H37" s="1"/>
  <c r="M5" i="1"/>
  <c r="K5" i="7"/>
  <c r="I37" i="13" l="1"/>
  <c r="G37"/>
  <c r="D38"/>
  <c r="H38" s="1"/>
  <c r="N5" i="1"/>
  <c r="L5" i="7"/>
  <c r="G38" i="13" l="1"/>
  <c r="I38"/>
  <c r="D39"/>
  <c r="H39" s="1"/>
  <c r="M5" i="7"/>
  <c r="C6" i="1"/>
  <c r="P5"/>
  <c r="G39" i="13" l="1"/>
  <c r="I39"/>
  <c r="D40"/>
  <c r="H40" s="1"/>
  <c r="D6" i="1"/>
  <c r="B6" i="7"/>
  <c r="I40" i="13" l="1"/>
  <c r="G40"/>
  <c r="D41"/>
  <c r="H41" s="1"/>
  <c r="E6" i="1"/>
  <c r="C6" i="7"/>
  <c r="I41" i="13" l="1"/>
  <c r="G41"/>
  <c r="D42"/>
  <c r="H42" s="1"/>
  <c r="F6" i="1"/>
  <c r="D6" i="7"/>
  <c r="G42" i="13" l="1"/>
  <c r="I42"/>
  <c r="D43"/>
  <c r="H43" s="1"/>
  <c r="G6" i="1"/>
  <c r="E6" i="7"/>
  <c r="G43" i="13" l="1"/>
  <c r="I43"/>
  <c r="D44"/>
  <c r="H44" s="1"/>
  <c r="H6" i="1"/>
  <c r="F6" i="7"/>
  <c r="I44" i="13" l="1"/>
  <c r="G44"/>
  <c r="D45"/>
  <c r="H45" s="1"/>
  <c r="I6" i="1"/>
  <c r="G6" i="7"/>
  <c r="I45" i="13" l="1"/>
  <c r="G45"/>
  <c r="D46"/>
  <c r="H46" s="1"/>
  <c r="J6" i="1"/>
  <c r="H6" i="7"/>
  <c r="G46" i="13" l="1"/>
  <c r="I46"/>
  <c r="D47"/>
  <c r="H47" s="1"/>
  <c r="K6" i="1"/>
  <c r="I6" i="7"/>
  <c r="G47" i="13" l="1"/>
  <c r="I47"/>
  <c r="D48"/>
  <c r="H48" s="1"/>
  <c r="L6" i="1"/>
  <c r="J6" i="7"/>
  <c r="I48" i="13" l="1"/>
  <c r="G48"/>
  <c r="D49"/>
  <c r="H49" s="1"/>
  <c r="M6" i="1"/>
  <c r="K6" i="7"/>
  <c r="I49" i="13" l="1"/>
  <c r="G49"/>
  <c r="D50"/>
  <c r="H50" s="1"/>
  <c r="N6" i="1"/>
  <c r="L6" i="7"/>
  <c r="G50" i="13" l="1"/>
  <c r="I50"/>
  <c r="D51"/>
  <c r="H51" s="1"/>
  <c r="M6" i="7"/>
  <c r="C7" i="1"/>
  <c r="P6"/>
  <c r="G51" i="13" l="1"/>
  <c r="I51"/>
  <c r="D52"/>
  <c r="H52" s="1"/>
  <c r="D7" i="1"/>
  <c r="B7" i="7"/>
  <c r="I52" i="13" l="1"/>
  <c r="G52"/>
  <c r="D53"/>
  <c r="H53" s="1"/>
  <c r="E7" i="1"/>
  <c r="C7" i="7"/>
  <c r="I53" i="13" l="1"/>
  <c r="G53"/>
  <c r="D54"/>
  <c r="H54" s="1"/>
  <c r="F7" i="1"/>
  <c r="D7" i="7"/>
  <c r="G54" i="13" l="1"/>
  <c r="I54"/>
  <c r="D55"/>
  <c r="H55" s="1"/>
  <c r="G7" i="1"/>
  <c r="E7" i="7"/>
  <c r="G55" i="13" l="1"/>
  <c r="I55"/>
  <c r="D56"/>
  <c r="H56" s="1"/>
  <c r="H7" i="1"/>
  <c r="F7" i="7"/>
  <c r="I56" i="13" l="1"/>
  <c r="G56"/>
  <c r="D57"/>
  <c r="H57" s="1"/>
  <c r="I7" i="1"/>
  <c r="G7" i="7"/>
  <c r="I57" i="13" l="1"/>
  <c r="G57"/>
  <c r="D58"/>
  <c r="H58" s="1"/>
  <c r="J7" i="1"/>
  <c r="H7" i="7"/>
  <c r="G58" i="13" l="1"/>
  <c r="I58"/>
  <c r="D59"/>
  <c r="H59" s="1"/>
  <c r="K7" i="1"/>
  <c r="I7" i="7"/>
  <c r="G59" i="13" l="1"/>
  <c r="I59"/>
  <c r="D60"/>
  <c r="H60" s="1"/>
  <c r="L7" i="1"/>
  <c r="J7" i="7"/>
  <c r="I60" i="13" l="1"/>
  <c r="G60"/>
  <c r="D61"/>
  <c r="H61" s="1"/>
  <c r="M7" i="1"/>
  <c r="K7" i="7"/>
  <c r="I61" i="13" l="1"/>
  <c r="G61"/>
  <c r="D62"/>
  <c r="H62" s="1"/>
  <c r="N7" i="1"/>
  <c r="L7" i="7"/>
  <c r="G62" i="13" l="1"/>
  <c r="I62"/>
  <c r="D63"/>
  <c r="H63" s="1"/>
  <c r="M7" i="7"/>
  <c r="C8" i="1"/>
  <c r="P7"/>
  <c r="G63" i="13" l="1"/>
  <c r="I63"/>
  <c r="D64"/>
  <c r="H64" s="1"/>
  <c r="D8" i="1"/>
  <c r="B8" i="7"/>
  <c r="I64" i="13" l="1"/>
  <c r="G64"/>
  <c r="D65"/>
  <c r="H65" s="1"/>
  <c r="E8" i="1"/>
  <c r="C8" i="7"/>
  <c r="I65" i="13" l="1"/>
  <c r="G65"/>
  <c r="D66"/>
  <c r="H66" s="1"/>
  <c r="F8" i="1"/>
  <c r="D8" i="7"/>
  <c r="G66" i="13" l="1"/>
  <c r="I66"/>
  <c r="D67"/>
  <c r="H67" s="1"/>
  <c r="G8" i="1"/>
  <c r="E8" i="7"/>
  <c r="G67" i="13" l="1"/>
  <c r="I67"/>
  <c r="D68"/>
  <c r="H68" s="1"/>
  <c r="H8" i="1"/>
  <c r="F8" i="7"/>
  <c r="I68" i="13" l="1"/>
  <c r="G68"/>
  <c r="D69"/>
  <c r="H69" s="1"/>
  <c r="I8" i="1"/>
  <c r="G8" i="7"/>
  <c r="I69" i="13" l="1"/>
  <c r="G69"/>
  <c r="D70"/>
  <c r="H70" s="1"/>
  <c r="J8" i="1"/>
  <c r="H8" i="7"/>
  <c r="G70" i="13" l="1"/>
  <c r="I70"/>
  <c r="D71"/>
  <c r="H71" s="1"/>
  <c r="K8" i="1"/>
  <c r="I8" i="7"/>
  <c r="G71" i="13" l="1"/>
  <c r="I71"/>
  <c r="D72"/>
  <c r="H72" s="1"/>
  <c r="L8" i="1"/>
  <c r="J8" i="7"/>
  <c r="I72" i="13" l="1"/>
  <c r="G72"/>
  <c r="D73"/>
  <c r="H73" s="1"/>
  <c r="M8" i="1"/>
  <c r="K8" i="7"/>
  <c r="I73" i="13" l="1"/>
  <c r="G73"/>
  <c r="D74"/>
  <c r="H74" s="1"/>
  <c r="N8" i="1"/>
  <c r="L8" i="7"/>
  <c r="G74" i="13" l="1"/>
  <c r="I74"/>
  <c r="D75"/>
  <c r="H75" s="1"/>
  <c r="M8" i="7"/>
  <c r="C9" i="1"/>
  <c r="P8"/>
  <c r="G75" i="13" l="1"/>
  <c r="I75"/>
  <c r="D76"/>
  <c r="H76" s="1"/>
  <c r="D9" i="1"/>
  <c r="B9" i="7"/>
  <c r="I76" i="13" l="1"/>
  <c r="G76"/>
  <c r="D77"/>
  <c r="H77" s="1"/>
  <c r="E9" i="1"/>
  <c r="C9" i="7"/>
  <c r="I77" i="13" l="1"/>
  <c r="G77"/>
  <c r="D78"/>
  <c r="H78" s="1"/>
  <c r="F9" i="1"/>
  <c r="D9" i="7"/>
  <c r="G78" i="13" l="1"/>
  <c r="I78"/>
  <c r="D79"/>
  <c r="H79" s="1"/>
  <c r="G9" i="1"/>
  <c r="E9" i="7"/>
  <c r="G79" i="13" l="1"/>
  <c r="I79"/>
  <c r="D80"/>
  <c r="H80" s="1"/>
  <c r="H9" i="1"/>
  <c r="F9" i="7"/>
  <c r="I80" i="13" l="1"/>
  <c r="G80"/>
  <c r="D81"/>
  <c r="H81" s="1"/>
  <c r="I9" i="1"/>
  <c r="G9" i="7"/>
  <c r="I81" i="13" l="1"/>
  <c r="G81"/>
  <c r="D82"/>
  <c r="H82" s="1"/>
  <c r="J9" i="1"/>
  <c r="H9" i="7"/>
  <c r="G82" i="13" l="1"/>
  <c r="I82"/>
  <c r="D83"/>
  <c r="H83" s="1"/>
  <c r="K9" i="1"/>
  <c r="I9" i="7"/>
  <c r="G83" i="13" l="1"/>
  <c r="I83"/>
  <c r="D84"/>
  <c r="H84" s="1"/>
  <c r="L9" i="1"/>
  <c r="J9" i="7"/>
  <c r="I84" i="13" l="1"/>
  <c r="G84"/>
  <c r="D85"/>
  <c r="H85" s="1"/>
  <c r="M9" i="1"/>
  <c r="K9" i="7"/>
  <c r="I85" i="13" l="1"/>
  <c r="G85"/>
  <c r="D86"/>
  <c r="H86" s="1"/>
  <c r="N9" i="1"/>
  <c r="L9" i="7"/>
  <c r="G86" i="13" l="1"/>
  <c r="I86"/>
  <c r="D87"/>
  <c r="H87" s="1"/>
  <c r="M9" i="7"/>
  <c r="C10" i="1"/>
  <c r="P9"/>
  <c r="G87" i="13" l="1"/>
  <c r="I87"/>
  <c r="D88"/>
  <c r="H88" s="1"/>
  <c r="D10" i="1"/>
  <c r="B10" i="7"/>
  <c r="I88" i="13" l="1"/>
  <c r="G88"/>
  <c r="D89"/>
  <c r="H89" s="1"/>
  <c r="E10" i="1"/>
  <c r="C10" i="7"/>
  <c r="I89" i="13" l="1"/>
  <c r="G89"/>
  <c r="D90"/>
  <c r="H90" s="1"/>
  <c r="F10" i="1"/>
  <c r="D10" i="7"/>
  <c r="G90" i="13" l="1"/>
  <c r="I90"/>
  <c r="D91"/>
  <c r="H91" s="1"/>
  <c r="G10" i="1"/>
  <c r="E10" i="7"/>
  <c r="G91" i="13" l="1"/>
  <c r="I91"/>
  <c r="D92"/>
  <c r="H92" s="1"/>
  <c r="H10" i="1"/>
  <c r="F10" i="7"/>
  <c r="I92" i="13" l="1"/>
  <c r="G92"/>
  <c r="D93"/>
  <c r="H93" s="1"/>
  <c r="I10" i="1"/>
  <c r="G10" i="7"/>
  <c r="I93" i="13" l="1"/>
  <c r="G93"/>
  <c r="D94"/>
  <c r="H94" s="1"/>
  <c r="J10" i="1"/>
  <c r="H10" i="7"/>
  <c r="I94" i="13" l="1"/>
  <c r="G94"/>
  <c r="D95"/>
  <c r="H95" s="1"/>
  <c r="K10" i="1"/>
  <c r="I10" i="7"/>
  <c r="G95" i="13" l="1"/>
  <c r="I95"/>
  <c r="D96"/>
  <c r="H96" s="1"/>
  <c r="L10" i="1"/>
  <c r="J10" i="7"/>
  <c r="G96" i="13" l="1"/>
  <c r="I96"/>
  <c r="D97"/>
  <c r="H97" s="1"/>
  <c r="M10" i="1"/>
  <c r="K10" i="7"/>
  <c r="I97" i="13" l="1"/>
  <c r="G97"/>
  <c r="D98"/>
  <c r="H98" s="1"/>
  <c r="N10" i="1"/>
  <c r="L10" i="7"/>
  <c r="I98" i="13" l="1"/>
  <c r="G98"/>
  <c r="D99"/>
  <c r="H99" s="1"/>
  <c r="M10" i="7"/>
  <c r="C11" i="1"/>
  <c r="P10"/>
  <c r="G99" i="13" l="1"/>
  <c r="I99"/>
  <c r="D100"/>
  <c r="H100" s="1"/>
  <c r="D11" i="1"/>
  <c r="B11" i="7"/>
  <c r="G100" i="13" l="1"/>
  <c r="I100"/>
  <c r="D101"/>
  <c r="H101" s="1"/>
  <c r="E11" i="1"/>
  <c r="C11" i="7"/>
  <c r="I101" i="13" l="1"/>
  <c r="G101"/>
  <c r="D102"/>
  <c r="H102" s="1"/>
  <c r="F11" i="1"/>
  <c r="D11" i="7"/>
  <c r="I102" i="13" l="1"/>
  <c r="G102"/>
  <c r="D103"/>
  <c r="H103" s="1"/>
  <c r="G11" i="1"/>
  <c r="E11" i="7"/>
  <c r="G103" i="13" l="1"/>
  <c r="I103"/>
  <c r="D104"/>
  <c r="H104" s="1"/>
  <c r="H11" i="1"/>
  <c r="F11" i="7"/>
  <c r="G104" i="13" l="1"/>
  <c r="I104"/>
  <c r="D105"/>
  <c r="H105" s="1"/>
  <c r="I11" i="1"/>
  <c r="G11" i="7"/>
  <c r="I105" i="13" l="1"/>
  <c r="G105"/>
  <c r="D106"/>
  <c r="H106" s="1"/>
  <c r="J11" i="1"/>
  <c r="H11" i="7"/>
  <c r="I106" i="13" l="1"/>
  <c r="G106"/>
  <c r="D107"/>
  <c r="H107" s="1"/>
  <c r="K11" i="1"/>
  <c r="I11" i="7"/>
  <c r="G107" i="13" l="1"/>
  <c r="I107"/>
  <c r="D108"/>
  <c r="H108" s="1"/>
  <c r="L11" i="1"/>
  <c r="J11" i="7"/>
  <c r="G108" i="13" l="1"/>
  <c r="I108"/>
  <c r="D109"/>
  <c r="H109" s="1"/>
  <c r="M11" i="1"/>
  <c r="K11" i="7"/>
  <c r="I109" i="13" l="1"/>
  <c r="G109"/>
  <c r="D110"/>
  <c r="H110" s="1"/>
  <c r="N11" i="1"/>
  <c r="L11" i="7"/>
  <c r="I110" i="13" l="1"/>
  <c r="G110"/>
  <c r="D111"/>
  <c r="H111" s="1"/>
  <c r="M11" i="7"/>
  <c r="C12" i="1"/>
  <c r="P11"/>
  <c r="G111" i="13" l="1"/>
  <c r="I111"/>
  <c r="D112"/>
  <c r="H112" s="1"/>
  <c r="D12" i="1"/>
  <c r="B12" i="7"/>
  <c r="G112" i="13" l="1"/>
  <c r="I112"/>
  <c r="D113"/>
  <c r="H113" s="1"/>
  <c r="E12" i="1"/>
  <c r="C12" i="7"/>
  <c r="I113" i="13" l="1"/>
  <c r="G113"/>
  <c r="D114"/>
  <c r="H114" s="1"/>
  <c r="F12" i="1"/>
  <c r="D12" i="7"/>
  <c r="I114" i="13" l="1"/>
  <c r="G114"/>
  <c r="D115"/>
  <c r="H115" s="1"/>
  <c r="G12" i="1"/>
  <c r="E12" i="7"/>
  <c r="G115" i="13" l="1"/>
  <c r="I115"/>
  <c r="D116"/>
  <c r="H116" s="1"/>
  <c r="H12" i="1"/>
  <c r="F12" i="7"/>
  <c r="G116" i="13" l="1"/>
  <c r="I116"/>
  <c r="D117"/>
  <c r="H117" s="1"/>
  <c r="I12" i="1"/>
  <c r="G12" i="7"/>
  <c r="G117" i="13" l="1"/>
  <c r="I117"/>
  <c r="D118"/>
  <c r="H118" s="1"/>
  <c r="J12" i="1"/>
  <c r="H12" i="7"/>
  <c r="G118" i="13" l="1"/>
  <c r="I118"/>
  <c r="D119"/>
  <c r="H119" s="1"/>
  <c r="K12" i="1"/>
  <c r="I12" i="7"/>
  <c r="I119" i="13" l="1"/>
  <c r="G119"/>
  <c r="D120"/>
  <c r="H120" s="1"/>
  <c r="L12" i="1"/>
  <c r="J12" i="7"/>
  <c r="I120" i="13" l="1"/>
  <c r="G120"/>
  <c r="D121"/>
  <c r="H121" s="1"/>
  <c r="M12" i="1"/>
  <c r="K12" i="7"/>
  <c r="G121" i="13" l="1"/>
  <c r="I121"/>
  <c r="D122"/>
  <c r="H122" s="1"/>
  <c r="N12" i="1"/>
  <c r="L12" i="7"/>
  <c r="G122" i="13" l="1"/>
  <c r="I122"/>
  <c r="D123"/>
  <c r="H123" s="1"/>
  <c r="M12" i="7"/>
  <c r="P12" i="1"/>
  <c r="I123" i="13" l="1"/>
  <c r="G123"/>
  <c r="D124"/>
  <c r="H124" s="1"/>
  <c r="D13" i="1"/>
  <c r="B13" i="7"/>
  <c r="I124" i="13" l="1"/>
  <c r="G124"/>
  <c r="D125"/>
  <c r="H125" s="1"/>
  <c r="E13" i="1"/>
  <c r="C13" i="7"/>
  <c r="G125" i="13" l="1"/>
  <c r="I125"/>
  <c r="D126"/>
  <c r="H126" s="1"/>
  <c r="F13" i="1"/>
  <c r="D13" i="7"/>
  <c r="G126" i="13" l="1"/>
  <c r="I126"/>
  <c r="D127"/>
  <c r="H127" s="1"/>
  <c r="G13" i="1"/>
  <c r="E13" i="7"/>
  <c r="I127" i="13" l="1"/>
  <c r="G127"/>
  <c r="D128"/>
  <c r="H128" s="1"/>
  <c r="H13" i="1"/>
  <c r="F13" i="7"/>
  <c r="I128" i="13" l="1"/>
  <c r="G128"/>
  <c r="D129"/>
  <c r="H129" s="1"/>
  <c r="I13" i="1"/>
  <c r="G13" i="7"/>
  <c r="G129" i="13" l="1"/>
  <c r="I129"/>
  <c r="D130"/>
  <c r="H130" s="1"/>
  <c r="J13" i="1"/>
  <c r="H13" i="7"/>
  <c r="G130" i="13" l="1"/>
  <c r="I130"/>
  <c r="D131"/>
  <c r="H131" s="1"/>
  <c r="K13" i="1"/>
  <c r="I13" i="7"/>
  <c r="I131" i="13" l="1"/>
  <c r="G131"/>
  <c r="D132"/>
  <c r="H132" s="1"/>
  <c r="L13" i="1"/>
  <c r="J13" i="7"/>
  <c r="I132" i="13" l="1"/>
  <c r="G132"/>
  <c r="D133"/>
  <c r="H133" s="1"/>
  <c r="M13" i="1"/>
  <c r="K13" i="7"/>
  <c r="G133" i="13" l="1"/>
  <c r="I133"/>
  <c r="D134"/>
  <c r="H134" s="1"/>
  <c r="N13" i="1"/>
  <c r="L13" i="7"/>
  <c r="G134" i="13" l="1"/>
  <c r="I134"/>
  <c r="D135"/>
  <c r="H135" s="1"/>
  <c r="M13" i="7"/>
  <c r="C14" i="1"/>
  <c r="P13"/>
  <c r="I135" i="13" l="1"/>
  <c r="G135"/>
  <c r="D136"/>
  <c r="H136" s="1"/>
  <c r="D14" i="1"/>
  <c r="B14" i="7"/>
  <c r="I136" i="13" l="1"/>
  <c r="G136"/>
  <c r="D137"/>
  <c r="H137" s="1"/>
  <c r="E14" i="1"/>
  <c r="C14" i="7"/>
  <c r="G137" i="13" l="1"/>
  <c r="I137"/>
  <c r="D138"/>
  <c r="H138" s="1"/>
  <c r="F14" i="1"/>
  <c r="D14" i="7"/>
  <c r="G138" i="13" l="1"/>
  <c r="I138"/>
  <c r="D139"/>
  <c r="H139" s="1"/>
  <c r="G14" i="1"/>
  <c r="E14" i="7"/>
  <c r="I139" i="13" l="1"/>
  <c r="G139"/>
  <c r="D140"/>
  <c r="H140" s="1"/>
  <c r="H14" i="1"/>
  <c r="F14" i="7"/>
  <c r="I140" i="13" l="1"/>
  <c r="G140"/>
  <c r="D141"/>
  <c r="H141" s="1"/>
  <c r="I14" i="1"/>
  <c r="G14" i="7"/>
  <c r="G141" i="13" l="1"/>
  <c r="I141"/>
  <c r="D142"/>
  <c r="H142" s="1"/>
  <c r="J14" i="1"/>
  <c r="H14" i="7"/>
  <c r="G142" i="13" l="1"/>
  <c r="I142"/>
  <c r="D143"/>
  <c r="H143" s="1"/>
  <c r="K14" i="1"/>
  <c r="I14" i="7"/>
  <c r="I143" i="13" l="1"/>
  <c r="G143"/>
  <c r="D144"/>
  <c r="H144" s="1"/>
  <c r="L14" i="1"/>
  <c r="J14" i="7"/>
  <c r="I144" i="13" l="1"/>
  <c r="G144"/>
  <c r="D145"/>
  <c r="H145" s="1"/>
  <c r="M14" i="1"/>
  <c r="K14" i="7"/>
  <c r="G145" i="13" l="1"/>
  <c r="I145"/>
  <c r="D146"/>
  <c r="H146" s="1"/>
  <c r="N14" i="1"/>
  <c r="L14" i="7"/>
  <c r="G146" i="13" l="1"/>
  <c r="I146"/>
  <c r="D147"/>
  <c r="H147" s="1"/>
  <c r="M14" i="7"/>
  <c r="C15" i="1"/>
  <c r="P14"/>
  <c r="I147" i="13" l="1"/>
  <c r="G147"/>
  <c r="D148"/>
  <c r="H148" s="1"/>
  <c r="D15" i="1"/>
  <c r="B15" i="7"/>
  <c r="I148" i="13" l="1"/>
  <c r="G148"/>
  <c r="D149"/>
  <c r="H149" s="1"/>
  <c r="E15" i="1"/>
  <c r="C15" i="7"/>
  <c r="G149" i="13" l="1"/>
  <c r="I149"/>
  <c r="D150"/>
  <c r="H150" s="1"/>
  <c r="F15" i="1"/>
  <c r="D15" i="7"/>
  <c r="G150" i="13" l="1"/>
  <c r="I150"/>
  <c r="D151"/>
  <c r="H151" s="1"/>
  <c r="G15" i="1"/>
  <c r="E15" i="7"/>
  <c r="I151" i="13" l="1"/>
  <c r="G151"/>
  <c r="D152"/>
  <c r="H152" s="1"/>
  <c r="H15" i="1"/>
  <c r="F15" i="7"/>
  <c r="I152" i="13" l="1"/>
  <c r="G152"/>
  <c r="D153"/>
  <c r="H153" s="1"/>
  <c r="I15" i="1"/>
  <c r="G15" i="7"/>
  <c r="G153" i="13" l="1"/>
  <c r="I153"/>
  <c r="D154"/>
  <c r="H154" s="1"/>
  <c r="J15" i="1"/>
  <c r="H15" i="7"/>
  <c r="G154" i="13" l="1"/>
  <c r="I154"/>
  <c r="D155"/>
  <c r="H155" s="1"/>
  <c r="K15" i="1"/>
  <c r="I15" i="7"/>
  <c r="I155" i="13" l="1"/>
  <c r="G155"/>
  <c r="D156"/>
  <c r="H156" s="1"/>
  <c r="L15" i="1"/>
  <c r="J15" i="7"/>
  <c r="I156" i="13" l="1"/>
  <c r="G156"/>
  <c r="D157"/>
  <c r="H157" s="1"/>
  <c r="M15" i="1"/>
  <c r="K15" i="7"/>
  <c r="G157" i="13" l="1"/>
  <c r="I157"/>
  <c r="D158"/>
  <c r="H158" s="1"/>
  <c r="N15" i="1"/>
  <c r="L15" i="7"/>
  <c r="G158" i="13" l="1"/>
  <c r="I158"/>
  <c r="D159"/>
  <c r="H159" s="1"/>
  <c r="M15" i="7"/>
  <c r="C16" i="1"/>
  <c r="P15"/>
  <c r="I159" i="13" l="1"/>
  <c r="G159"/>
  <c r="D160"/>
  <c r="H160" s="1"/>
  <c r="D16" i="1"/>
  <c r="B16" i="7"/>
  <c r="I160" i="13" l="1"/>
  <c r="G160"/>
  <c r="D161"/>
  <c r="H161" s="1"/>
  <c r="E16" i="1"/>
  <c r="C16" i="7"/>
  <c r="G161" i="13" l="1"/>
  <c r="I161"/>
  <c r="D162"/>
  <c r="H162" s="1"/>
  <c r="F16" i="1"/>
  <c r="D16" i="7"/>
  <c r="G162" i="13" l="1"/>
  <c r="I162"/>
  <c r="D163"/>
  <c r="H163" s="1"/>
  <c r="G16" i="1"/>
  <c r="E16" i="7"/>
  <c r="I163" i="13" l="1"/>
  <c r="G163"/>
  <c r="D164"/>
  <c r="H164" s="1"/>
  <c r="H16" i="1"/>
  <c r="F16" i="7"/>
  <c r="I164" i="13" l="1"/>
  <c r="G164"/>
  <c r="D165"/>
  <c r="H165" s="1"/>
  <c r="I16" i="1"/>
  <c r="G16" i="7"/>
  <c r="G165" i="13" l="1"/>
  <c r="I165"/>
  <c r="D166"/>
  <c r="H166" s="1"/>
  <c r="J16" i="1"/>
  <c r="H16" i="7"/>
  <c r="G166" i="13" l="1"/>
  <c r="I166"/>
  <c r="D167"/>
  <c r="H167" s="1"/>
  <c r="K16" i="1"/>
  <c r="I16" i="7"/>
  <c r="I167" i="13" l="1"/>
  <c r="G167"/>
  <c r="D168"/>
  <c r="H168" s="1"/>
  <c r="L16" i="1"/>
  <c r="J16" i="7"/>
  <c r="I168" i="13" l="1"/>
  <c r="G168"/>
  <c r="D169"/>
  <c r="H169" s="1"/>
  <c r="M16" i="1"/>
  <c r="K16" i="7"/>
  <c r="G169" i="13" l="1"/>
  <c r="I169"/>
  <c r="D170"/>
  <c r="H170" s="1"/>
  <c r="N16" i="1"/>
  <c r="L16" i="7"/>
  <c r="G170" i="13" l="1"/>
  <c r="I170"/>
  <c r="D171"/>
  <c r="H171" s="1"/>
  <c r="M16" i="7"/>
  <c r="C17" i="1"/>
  <c r="P16"/>
  <c r="I171" i="13" l="1"/>
  <c r="G171"/>
  <c r="D172"/>
  <c r="H172" s="1"/>
  <c r="D17" i="1"/>
  <c r="B17" i="7"/>
  <c r="I172" i="13" l="1"/>
  <c r="G172"/>
  <c r="D173"/>
  <c r="H173" s="1"/>
  <c r="E17" i="1"/>
  <c r="C17" i="7"/>
  <c r="G173" i="13" l="1"/>
  <c r="I173"/>
  <c r="D174"/>
  <c r="H174" s="1"/>
  <c r="F17" i="1"/>
  <c r="D17" i="7"/>
  <c r="G174" i="13" l="1"/>
  <c r="I174"/>
  <c r="D175"/>
  <c r="H175" s="1"/>
  <c r="G17" i="1"/>
  <c r="E17" i="7"/>
  <c r="I175" i="13" l="1"/>
  <c r="G175"/>
  <c r="D176"/>
  <c r="H176" s="1"/>
  <c r="H17" i="1"/>
  <c r="F17" i="7"/>
  <c r="I176" i="13" l="1"/>
  <c r="G176"/>
  <c r="D177"/>
  <c r="H177" s="1"/>
  <c r="I17" i="1"/>
  <c r="G17" i="7"/>
  <c r="G177" i="13" l="1"/>
  <c r="I177"/>
  <c r="D178"/>
  <c r="H178" s="1"/>
  <c r="J17" i="1"/>
  <c r="H17" i="7"/>
  <c r="G178" i="13" l="1"/>
  <c r="I178"/>
  <c r="D179"/>
  <c r="H179" s="1"/>
  <c r="K17" i="1"/>
  <c r="I17" i="7"/>
  <c r="I179" i="13" l="1"/>
  <c r="G179"/>
  <c r="D180"/>
  <c r="H180" s="1"/>
  <c r="L17" i="1"/>
  <c r="J17" i="7"/>
  <c r="I180" i="13" l="1"/>
  <c r="G180"/>
  <c r="D181"/>
  <c r="H181" s="1"/>
  <c r="M17" i="1"/>
  <c r="K17" i="7"/>
  <c r="G181" i="13" l="1"/>
  <c r="I181"/>
  <c r="D182"/>
  <c r="H182" s="1"/>
  <c r="N17" i="1"/>
  <c r="L17" i="7"/>
  <c r="G182" i="13" l="1"/>
  <c r="I182"/>
  <c r="D183"/>
  <c r="H183" s="1"/>
  <c r="M17" i="7"/>
  <c r="C18" i="1"/>
  <c r="P17"/>
  <c r="I183" i="13" l="1"/>
  <c r="G183"/>
  <c r="D184"/>
  <c r="H184" s="1"/>
  <c r="D18" i="1"/>
  <c r="B18" i="7"/>
  <c r="I184" i="13" l="1"/>
  <c r="G184"/>
  <c r="D185"/>
  <c r="H185" s="1"/>
  <c r="E18" i="1"/>
  <c r="C18" i="7"/>
  <c r="G185" i="13" l="1"/>
  <c r="I185"/>
  <c r="D186"/>
  <c r="H186" s="1"/>
  <c r="F18" i="1"/>
  <c r="D18" i="7"/>
  <c r="G186" i="13" l="1"/>
  <c r="I186"/>
  <c r="D187"/>
  <c r="H187" s="1"/>
  <c r="G18" i="1"/>
  <c r="E18" i="7"/>
  <c r="I187" i="13" l="1"/>
  <c r="G187"/>
  <c r="D188"/>
  <c r="H188" s="1"/>
  <c r="H18" i="1"/>
  <c r="F18" i="7"/>
  <c r="I188" i="13" l="1"/>
  <c r="G188"/>
  <c r="D189"/>
  <c r="H189" s="1"/>
  <c r="I18" i="1"/>
  <c r="G18" i="7"/>
  <c r="G189" i="13" l="1"/>
  <c r="I189"/>
  <c r="D190"/>
  <c r="H190" s="1"/>
  <c r="J18" i="1"/>
  <c r="H18" i="7"/>
  <c r="G190" i="13" l="1"/>
  <c r="I190"/>
  <c r="D191"/>
  <c r="H191" s="1"/>
  <c r="K18" i="1"/>
  <c r="I18" i="7"/>
  <c r="I191" i="13" l="1"/>
  <c r="G191"/>
  <c r="D192"/>
  <c r="H192" s="1"/>
  <c r="L18" i="1"/>
  <c r="J18" i="7"/>
  <c r="I192" i="13" l="1"/>
  <c r="G192"/>
  <c r="D193"/>
  <c r="H193" s="1"/>
  <c r="M18" i="1"/>
  <c r="K18" i="7"/>
  <c r="G193" i="13" l="1"/>
  <c r="I193"/>
  <c r="D194"/>
  <c r="H194" s="1"/>
  <c r="N18" i="1"/>
  <c r="L18" i="7"/>
  <c r="G194" i="13" l="1"/>
  <c r="I194"/>
  <c r="D195"/>
  <c r="H195" s="1"/>
  <c r="M18" i="7"/>
  <c r="C19" i="1"/>
  <c r="P18"/>
  <c r="I195" i="13" l="1"/>
  <c r="G195"/>
  <c r="D196"/>
  <c r="H196" s="1"/>
  <c r="D19" i="1"/>
  <c r="B19" i="7"/>
  <c r="I196" i="13" l="1"/>
  <c r="G196"/>
  <c r="D197"/>
  <c r="H197" s="1"/>
  <c r="E19" i="1"/>
  <c r="C19" i="7"/>
  <c r="G197" i="13" l="1"/>
  <c r="I197"/>
  <c r="D198"/>
  <c r="H198" s="1"/>
  <c r="F19" i="1"/>
  <c r="D19" i="7"/>
  <c r="G198" i="13" l="1"/>
  <c r="I198"/>
  <c r="D199"/>
  <c r="H199" s="1"/>
  <c r="G19" i="1"/>
  <c r="E19" i="7"/>
  <c r="I199" i="13" l="1"/>
  <c r="G199"/>
  <c r="D200"/>
  <c r="H200" s="1"/>
  <c r="H19" i="1"/>
  <c r="F19" i="7"/>
  <c r="I200" i="13" l="1"/>
  <c r="G200"/>
  <c r="D201"/>
  <c r="H201" s="1"/>
  <c r="I19" i="1"/>
  <c r="G19" i="7"/>
  <c r="I201" i="13" l="1"/>
  <c r="G201"/>
  <c r="D202"/>
  <c r="H202" s="1"/>
  <c r="J19" i="1"/>
  <c r="H19" i="7"/>
  <c r="G202" i="13" l="1"/>
  <c r="I202"/>
  <c r="D203"/>
  <c r="H203" s="1"/>
  <c r="K19" i="1"/>
  <c r="I19" i="7"/>
  <c r="G203" i="13" l="1"/>
  <c r="I203"/>
  <c r="D204"/>
  <c r="H204" s="1"/>
  <c r="L19" i="1"/>
  <c r="J19" i="7"/>
  <c r="I204" i="13" l="1"/>
  <c r="G204"/>
  <c r="D205"/>
  <c r="H205" s="1"/>
  <c r="M19" i="1"/>
  <c r="K19" i="7"/>
  <c r="I205" i="13" l="1"/>
  <c r="G205"/>
  <c r="D206"/>
  <c r="H206" s="1"/>
  <c r="N19" i="1"/>
  <c r="L19" i="7"/>
  <c r="G206" i="13" l="1"/>
  <c r="I206"/>
  <c r="D207"/>
  <c r="H207" s="1"/>
  <c r="M19" i="7"/>
  <c r="C20" i="1"/>
  <c r="P19"/>
  <c r="G207" i="13" l="1"/>
  <c r="I207"/>
  <c r="D208"/>
  <c r="H208" s="1"/>
  <c r="D20" i="1"/>
  <c r="B20" i="7"/>
  <c r="I208" i="13" l="1"/>
  <c r="G208"/>
  <c r="D209"/>
  <c r="H209" s="1"/>
  <c r="E20" i="1"/>
  <c r="C20" i="7"/>
  <c r="I209" i="13" l="1"/>
  <c r="G209"/>
  <c r="D210"/>
  <c r="H210" s="1"/>
  <c r="F20" i="1"/>
  <c r="D20" i="7"/>
  <c r="G210" i="13" l="1"/>
  <c r="I210"/>
  <c r="D211"/>
  <c r="H211" s="1"/>
  <c r="G20" i="1"/>
  <c r="E20" i="7"/>
  <c r="G211" i="13" l="1"/>
  <c r="I211"/>
  <c r="D212"/>
  <c r="H212" s="1"/>
  <c r="H20" i="1"/>
  <c r="F20" i="7"/>
  <c r="I212" i="13" l="1"/>
  <c r="G212"/>
  <c r="D213"/>
  <c r="H213" s="1"/>
  <c r="I20" i="1"/>
  <c r="G20" i="7"/>
  <c r="I213" i="13" l="1"/>
  <c r="G213"/>
  <c r="D214"/>
  <c r="H214" s="1"/>
  <c r="J20" i="1"/>
  <c r="H20" i="7"/>
  <c r="G214" i="13" l="1"/>
  <c r="I214"/>
  <c r="D215"/>
  <c r="H215" s="1"/>
  <c r="K20" i="1"/>
  <c r="I20" i="7"/>
  <c r="G215" i="13" l="1"/>
  <c r="I215"/>
  <c r="D216"/>
  <c r="H216" s="1"/>
  <c r="L20" i="1"/>
  <c r="J20" i="7"/>
  <c r="I216" i="13" l="1"/>
  <c r="G216"/>
  <c r="D217"/>
  <c r="H217" s="1"/>
  <c r="M20" i="1"/>
  <c r="K20" i="7"/>
  <c r="I217" i="13" l="1"/>
  <c r="G217"/>
  <c r="D218"/>
  <c r="H218" s="1"/>
  <c r="N20" i="1"/>
  <c r="L20" i="7"/>
  <c r="I218" i="13" l="1"/>
  <c r="G218"/>
  <c r="D219"/>
  <c r="H219" s="1"/>
  <c r="M20" i="7"/>
  <c r="C21" i="1"/>
  <c r="P20"/>
  <c r="G219" i="13" l="1"/>
  <c r="I219"/>
  <c r="D220"/>
  <c r="H220" s="1"/>
  <c r="D21" i="1"/>
  <c r="B21" i="7"/>
  <c r="G220" i="13" l="1"/>
  <c r="I220"/>
  <c r="D221"/>
  <c r="H221" s="1"/>
  <c r="E21" i="1"/>
  <c r="C21" i="7"/>
  <c r="I221" i="13" l="1"/>
  <c r="G221"/>
  <c r="D222"/>
  <c r="H222" s="1"/>
  <c r="F21" i="1"/>
  <c r="D21" i="7"/>
  <c r="G222" i="13" l="1"/>
  <c r="I222"/>
  <c r="D223"/>
  <c r="H223" s="1"/>
  <c r="G21" i="1"/>
  <c r="E21" i="7"/>
  <c r="I223" i="13" l="1"/>
  <c r="G223"/>
  <c r="D224"/>
  <c r="H224" s="1"/>
  <c r="H21" i="1"/>
  <c r="F21" i="7"/>
  <c r="I224" i="13" l="1"/>
  <c r="G224"/>
  <c r="D225"/>
  <c r="H225" s="1"/>
  <c r="I21" i="1"/>
  <c r="G21" i="7"/>
  <c r="G225" i="13" l="1"/>
  <c r="I225"/>
  <c r="D226"/>
  <c r="H226" s="1"/>
  <c r="J21" i="1"/>
  <c r="H21" i="7"/>
  <c r="G226" i="13" l="1"/>
  <c r="I226"/>
  <c r="D227"/>
  <c r="H227" s="1"/>
  <c r="K21" i="1"/>
  <c r="I21" i="7"/>
  <c r="I227" i="13" l="1"/>
  <c r="G227"/>
  <c r="D228"/>
  <c r="H228" s="1"/>
  <c r="L21" i="1"/>
  <c r="J21" i="7"/>
  <c r="I228" i="13" l="1"/>
  <c r="G228"/>
  <c r="D229"/>
  <c r="H229" s="1"/>
  <c r="M21" i="1"/>
  <c r="K21" i="7"/>
  <c r="G229" i="13" l="1"/>
  <c r="I229"/>
  <c r="D230"/>
  <c r="H230" s="1"/>
  <c r="N21" i="1"/>
  <c r="L21" i="7"/>
  <c r="G230" i="13" l="1"/>
  <c r="I230"/>
  <c r="D231"/>
  <c r="H231" s="1"/>
  <c r="M21" i="7"/>
  <c r="C22" i="1"/>
  <c r="P21"/>
  <c r="I231" i="13" l="1"/>
  <c r="G231"/>
  <c r="D232"/>
  <c r="H232" s="1"/>
  <c r="D22" i="1"/>
  <c r="B22" i="7"/>
  <c r="I232" i="13" l="1"/>
  <c r="G232"/>
  <c r="D233"/>
  <c r="H233" s="1"/>
  <c r="E22" i="1"/>
  <c r="C22" i="7"/>
  <c r="G233" i="13" l="1"/>
  <c r="I233"/>
  <c r="D234"/>
  <c r="H234" s="1"/>
  <c r="F22" i="1"/>
  <c r="D22" i="7"/>
  <c r="G234" i="13" l="1"/>
  <c r="I234"/>
  <c r="D235"/>
  <c r="H235" s="1"/>
  <c r="G22" i="1"/>
  <c r="E22" i="7"/>
  <c r="I235" i="13" l="1"/>
  <c r="G235"/>
  <c r="D236"/>
  <c r="H236" s="1"/>
  <c r="H22" i="1"/>
  <c r="F22" i="7"/>
  <c r="I236" i="13" l="1"/>
  <c r="G236"/>
  <c r="D237"/>
  <c r="H237" s="1"/>
  <c r="I22" i="1"/>
  <c r="G22" i="7"/>
  <c r="G237" i="13" l="1"/>
  <c r="I237"/>
  <c r="D238"/>
  <c r="H238" s="1"/>
  <c r="J22" i="1"/>
  <c r="H22" i="7"/>
  <c r="G238" i="13" l="1"/>
  <c r="I238"/>
  <c r="D239"/>
  <c r="H239" s="1"/>
  <c r="K22" i="1"/>
  <c r="I22" i="7"/>
  <c r="I239" i="13" l="1"/>
  <c r="G239"/>
  <c r="D240"/>
  <c r="H240" s="1"/>
  <c r="L22" i="1"/>
  <c r="J22" i="7"/>
  <c r="I240" i="13" l="1"/>
  <c r="G240"/>
  <c r="D241"/>
  <c r="H241" s="1"/>
  <c r="M22" i="1"/>
  <c r="K22" i="7"/>
  <c r="G241" i="13" l="1"/>
  <c r="I241"/>
  <c r="D242"/>
  <c r="H242" s="1"/>
  <c r="N22" i="1"/>
  <c r="L22" i="7"/>
  <c r="G242" i="13" l="1"/>
  <c r="I242"/>
  <c r="D243"/>
  <c r="H243" s="1"/>
  <c r="M22" i="7"/>
  <c r="C23" i="1"/>
  <c r="P22"/>
  <c r="I243" i="13" l="1"/>
  <c r="G243"/>
  <c r="D244"/>
  <c r="H244" s="1"/>
  <c r="D23" i="1"/>
  <c r="B23" i="7"/>
  <c r="I244" i="13" l="1"/>
  <c r="G244"/>
  <c r="D245"/>
  <c r="H245" s="1"/>
  <c r="E23" i="1"/>
  <c r="C23" i="7"/>
  <c r="G245" i="13" l="1"/>
  <c r="I245"/>
  <c r="D246"/>
  <c r="H246" s="1"/>
  <c r="F23" i="1"/>
  <c r="D23" i="7"/>
  <c r="G246" i="13" l="1"/>
  <c r="I246"/>
  <c r="D247"/>
  <c r="H247" s="1"/>
  <c r="G23" i="1"/>
  <c r="E23" i="7"/>
  <c r="I247" i="13" l="1"/>
  <c r="G247"/>
  <c r="D248"/>
  <c r="H23" i="1"/>
  <c r="F23" i="7"/>
  <c r="I248" i="13" l="1"/>
  <c r="H248"/>
  <c r="G248"/>
  <c r="D249"/>
  <c r="I23" i="1"/>
  <c r="G23" i="7"/>
  <c r="G249" i="13" l="1"/>
  <c r="I249"/>
  <c r="H249"/>
  <c r="D250"/>
  <c r="J23" i="1"/>
  <c r="H23" i="7"/>
  <c r="G250" i="13" l="1"/>
  <c r="H250"/>
  <c r="I250"/>
  <c r="D251"/>
  <c r="K23" i="1"/>
  <c r="I23" i="7"/>
  <c r="H251" i="13" l="1"/>
  <c r="I251"/>
  <c r="G251"/>
  <c r="D252"/>
  <c r="L23" i="1"/>
  <c r="J23" i="7"/>
  <c r="I252" i="13" l="1"/>
  <c r="H252"/>
  <c r="G252"/>
  <c r="D253"/>
  <c r="M23" i="1"/>
  <c r="K23" i="7"/>
  <c r="G253" i="13" l="1"/>
  <c r="I253"/>
  <c r="H253"/>
  <c r="D254"/>
  <c r="N23" i="1"/>
  <c r="L23" i="7"/>
  <c r="G254" i="13" l="1"/>
  <c r="H254"/>
  <c r="I254"/>
  <c r="D255"/>
  <c r="M23" i="7"/>
  <c r="C24" i="1"/>
  <c r="P23"/>
  <c r="H255" i="13" l="1"/>
  <c r="I255"/>
  <c r="G255"/>
  <c r="D256"/>
  <c r="D24" i="1"/>
  <c r="B24" i="7"/>
  <c r="I256" i="13" l="1"/>
  <c r="H256"/>
  <c r="G256"/>
  <c r="D257"/>
  <c r="E24" i="1"/>
  <c r="C24" i="7"/>
  <c r="G257" i="13" l="1"/>
  <c r="I257"/>
  <c r="H257"/>
  <c r="D258"/>
  <c r="F24" i="1"/>
  <c r="D24" i="7"/>
  <c r="G258" i="13" l="1"/>
  <c r="H258"/>
  <c r="I258"/>
  <c r="D259"/>
  <c r="G24" i="1"/>
  <c r="E24" i="7"/>
  <c r="H259" i="13" l="1"/>
  <c r="I259"/>
  <c r="G259"/>
  <c r="D260"/>
  <c r="H24" i="1"/>
  <c r="F24" i="7"/>
  <c r="I260" i="13" l="1"/>
  <c r="H260"/>
  <c r="G260"/>
  <c r="D261"/>
  <c r="I24" i="1"/>
  <c r="G24" i="7"/>
  <c r="G261" i="13" l="1"/>
  <c r="I261"/>
  <c r="H261"/>
  <c r="D262"/>
  <c r="J24" i="1"/>
  <c r="H24" i="7"/>
  <c r="G262" i="13" l="1"/>
  <c r="H262"/>
  <c r="I262"/>
  <c r="D263"/>
  <c r="K24" i="1"/>
  <c r="I24" i="7"/>
  <c r="H263" i="13" l="1"/>
  <c r="I263"/>
  <c r="G263"/>
  <c r="D264"/>
  <c r="L24" i="1"/>
  <c r="J24" i="7"/>
  <c r="I264" i="13" l="1"/>
  <c r="H264"/>
  <c r="G264"/>
  <c r="D265"/>
  <c r="M24" i="1"/>
  <c r="K24" i="7"/>
  <c r="G265" i="13" l="1"/>
  <c r="I265"/>
  <c r="H265"/>
  <c r="D266"/>
  <c r="N24" i="1"/>
  <c r="L24" i="7"/>
  <c r="G266" i="13" l="1"/>
  <c r="H266"/>
  <c r="I266"/>
  <c r="D267"/>
  <c r="M24" i="7"/>
  <c r="C25" i="1"/>
  <c r="P24"/>
  <c r="H267" i="13" l="1"/>
  <c r="I267"/>
  <c r="G267"/>
  <c r="D268"/>
  <c r="D25" i="1"/>
  <c r="B25" i="7"/>
  <c r="I268" i="13" l="1"/>
  <c r="H268"/>
  <c r="G268"/>
  <c r="D269"/>
  <c r="E25" i="1"/>
  <c r="C25" i="7"/>
  <c r="G269" i="13" l="1"/>
  <c r="I269"/>
  <c r="H269"/>
  <c r="D270"/>
  <c r="F25" i="1"/>
  <c r="D25" i="7"/>
  <c r="G270" i="13" l="1"/>
  <c r="H270"/>
  <c r="I270"/>
  <c r="D271"/>
  <c r="G25" i="1"/>
  <c r="E25" i="7"/>
  <c r="H271" i="13" l="1"/>
  <c r="I271"/>
  <c r="G271"/>
  <c r="D272"/>
  <c r="H25" i="1"/>
  <c r="F25" i="7"/>
  <c r="I272" i="13" l="1"/>
  <c r="H272"/>
  <c r="G272"/>
  <c r="D273"/>
  <c r="I25" i="1"/>
  <c r="G25" i="7"/>
  <c r="G273" i="13" l="1"/>
  <c r="I273"/>
  <c r="H273"/>
  <c r="D274"/>
  <c r="J25" i="1"/>
  <c r="H25" i="7"/>
  <c r="G274" i="13" l="1"/>
  <c r="H274"/>
  <c r="I274"/>
  <c r="D275"/>
  <c r="K25" i="1"/>
  <c r="I25" i="7"/>
  <c r="H275" i="13" l="1"/>
  <c r="I275"/>
  <c r="G275"/>
  <c r="D276"/>
  <c r="L25" i="1"/>
  <c r="J25" i="7"/>
  <c r="I276" i="13" l="1"/>
  <c r="H276"/>
  <c r="G276"/>
  <c r="D277"/>
  <c r="M25" i="1"/>
  <c r="K25" i="7"/>
  <c r="G277" i="13" l="1"/>
  <c r="I277"/>
  <c r="H277"/>
  <c r="D278"/>
  <c r="N25" i="1"/>
  <c r="L25" i="7"/>
  <c r="G278" i="13" l="1"/>
  <c r="H278"/>
  <c r="I278"/>
  <c r="D279"/>
  <c r="M25" i="7"/>
  <c r="C26" i="1"/>
  <c r="P25"/>
  <c r="H279" i="13" l="1"/>
  <c r="I279"/>
  <c r="G279"/>
  <c r="D280"/>
  <c r="D26" i="1"/>
  <c r="B26" i="7"/>
  <c r="I280" i="13" l="1"/>
  <c r="H280"/>
  <c r="G280"/>
  <c r="D281"/>
  <c r="E26" i="1"/>
  <c r="C26" i="7"/>
  <c r="G281" i="13" l="1"/>
  <c r="I281"/>
  <c r="H281"/>
  <c r="D282"/>
  <c r="F26" i="1"/>
  <c r="D26" i="7"/>
  <c r="G282" i="13" l="1"/>
  <c r="H282"/>
  <c r="I282"/>
  <c r="D283"/>
  <c r="G26" i="1"/>
  <c r="E26" i="7"/>
  <c r="H283" i="13" l="1"/>
  <c r="I283"/>
  <c r="G283"/>
  <c r="D284"/>
  <c r="H26" i="1"/>
  <c r="F26" i="7"/>
  <c r="I284" i="13" l="1"/>
  <c r="H284"/>
  <c r="G284"/>
  <c r="D285"/>
  <c r="I26" i="1"/>
  <c r="G26" i="7"/>
  <c r="G285" i="13" l="1"/>
  <c r="I285"/>
  <c r="H285"/>
  <c r="D286"/>
  <c r="J26" i="1"/>
  <c r="H26" i="7"/>
  <c r="G286" i="13" l="1"/>
  <c r="H286"/>
  <c r="I286"/>
  <c r="D287"/>
  <c r="K26" i="1"/>
  <c r="I26" i="7"/>
  <c r="H287" i="13" l="1"/>
  <c r="I287"/>
  <c r="G287"/>
  <c r="D288"/>
  <c r="L26" i="1"/>
  <c r="J26" i="7"/>
  <c r="I288" i="13" l="1"/>
  <c r="H288"/>
  <c r="G288"/>
  <c r="D289"/>
  <c r="M26" i="1"/>
  <c r="K26" i="7"/>
  <c r="G289" i="13" l="1"/>
  <c r="I289"/>
  <c r="H289"/>
  <c r="D290"/>
  <c r="N26" i="1"/>
  <c r="L26" i="7"/>
  <c r="G290" i="13" l="1"/>
  <c r="H290"/>
  <c r="I290"/>
  <c r="D291"/>
  <c r="M26" i="7"/>
  <c r="C27" i="1"/>
  <c r="P26"/>
  <c r="H291" i="13" l="1"/>
  <c r="I291"/>
  <c r="G291"/>
  <c r="D292"/>
  <c r="D27" i="1"/>
  <c r="B27" i="7"/>
  <c r="I292" i="13" l="1"/>
  <c r="H292"/>
  <c r="G292"/>
  <c r="D293"/>
  <c r="E27" i="1"/>
  <c r="C27" i="7"/>
  <c r="G293" i="13" l="1"/>
  <c r="I293"/>
  <c r="H293"/>
  <c r="D294"/>
  <c r="F27" i="1"/>
  <c r="D27" i="7"/>
  <c r="G294" i="13" l="1"/>
  <c r="H294"/>
  <c r="I294"/>
  <c r="D295"/>
  <c r="G27" i="1"/>
  <c r="E27" i="7"/>
  <c r="H295" i="13" l="1"/>
  <c r="I295"/>
  <c r="G295"/>
  <c r="D296"/>
  <c r="H27" i="1"/>
  <c r="F27" i="7"/>
  <c r="I296" i="13" l="1"/>
  <c r="H296"/>
  <c r="G296"/>
  <c r="D297"/>
  <c r="I27" i="1"/>
  <c r="G27" i="7"/>
  <c r="G297" i="13" l="1"/>
  <c r="I297"/>
  <c r="H297"/>
  <c r="D298"/>
  <c r="J27" i="1"/>
  <c r="H27" i="7"/>
  <c r="G298" i="13" l="1"/>
  <c r="H298"/>
  <c r="I298"/>
  <c r="D299"/>
  <c r="K27" i="1"/>
  <c r="I27" i="7"/>
  <c r="H299" i="13" l="1"/>
  <c r="I299"/>
  <c r="G299"/>
  <c r="D300"/>
  <c r="L27" i="1"/>
  <c r="J27" i="7"/>
  <c r="I300" i="13" l="1"/>
  <c r="H300"/>
  <c r="G300"/>
  <c r="D301"/>
  <c r="M27" i="1"/>
  <c r="K27" i="7"/>
  <c r="G301" i="13" l="1"/>
  <c r="I301"/>
  <c r="H301"/>
  <c r="D302"/>
  <c r="N27" i="1"/>
  <c r="L27" i="7"/>
  <c r="G302" i="13" l="1"/>
  <c r="H302"/>
  <c r="I302"/>
  <c r="D303"/>
  <c r="M27" i="7"/>
  <c r="C28" i="1"/>
  <c r="P27"/>
  <c r="H303" i="13" l="1"/>
  <c r="I303"/>
  <c r="G303"/>
  <c r="D304"/>
  <c r="D28" i="1"/>
  <c r="B28" i="7"/>
  <c r="I304" i="13" l="1"/>
  <c r="H304"/>
  <c r="G304"/>
  <c r="D305"/>
  <c r="E28" i="1"/>
  <c r="C28" i="7"/>
  <c r="I305" i="13" l="1"/>
  <c r="H305"/>
  <c r="G305"/>
  <c r="D306"/>
  <c r="F28" i="1"/>
  <c r="D28" i="7"/>
  <c r="G306" i="13" l="1"/>
  <c r="H306"/>
  <c r="I306"/>
  <c r="D307"/>
  <c r="G28" i="1"/>
  <c r="E28" i="7"/>
  <c r="H307" i="13" l="1"/>
  <c r="G307"/>
  <c r="I307"/>
  <c r="D308"/>
  <c r="H28" i="1"/>
  <c r="F28" i="7"/>
  <c r="I308" i="13" l="1"/>
  <c r="H308"/>
  <c r="G308"/>
  <c r="D309"/>
  <c r="I28" i="1"/>
  <c r="G28" i="7"/>
  <c r="I309" i="13" l="1"/>
  <c r="G309"/>
  <c r="H309"/>
  <c r="D310"/>
  <c r="J28" i="1"/>
  <c r="H28" i="7"/>
  <c r="G310" i="13" l="1"/>
  <c r="I310"/>
  <c r="H310"/>
  <c r="D311"/>
  <c r="K28" i="1"/>
  <c r="I28" i="7"/>
  <c r="H311" i="13" l="1"/>
  <c r="G311"/>
  <c r="I311"/>
  <c r="D312"/>
  <c r="L28" i="1"/>
  <c r="J28" i="7"/>
  <c r="I312" i="13" l="1"/>
  <c r="H312"/>
  <c r="G312"/>
  <c r="D313"/>
  <c r="M28" i="1"/>
  <c r="K28" i="7"/>
  <c r="I313" i="13" l="1"/>
  <c r="H313"/>
  <c r="G313"/>
  <c r="D314"/>
  <c r="N28" i="1"/>
  <c r="L28" i="7"/>
  <c r="G314" i="13" l="1"/>
  <c r="H314"/>
  <c r="I314"/>
  <c r="D315"/>
  <c r="M28" i="7"/>
  <c r="C29" i="1"/>
  <c r="P28"/>
  <c r="H315" i="13" l="1"/>
  <c r="G315"/>
  <c r="I315"/>
  <c r="D316"/>
  <c r="D29" i="1"/>
  <c r="B29" i="7"/>
  <c r="I316" i="13" l="1"/>
  <c r="H316"/>
  <c r="G316"/>
  <c r="D317"/>
  <c r="E29" i="1"/>
  <c r="C29" i="7"/>
  <c r="I317" i="13" l="1"/>
  <c r="G317"/>
  <c r="H317"/>
  <c r="D318"/>
  <c r="F29" i="1"/>
  <c r="D29" i="7"/>
  <c r="G318" i="13" l="1"/>
  <c r="I318"/>
  <c r="H318"/>
  <c r="D319"/>
  <c r="G29" i="1"/>
  <c r="E29" i="7"/>
  <c r="H319" i="13" l="1"/>
  <c r="G319"/>
  <c r="I319"/>
  <c r="D320"/>
  <c r="H29" i="1"/>
  <c r="F29" i="7"/>
  <c r="I320" i="13" l="1"/>
  <c r="H320"/>
  <c r="G320"/>
  <c r="D321"/>
  <c r="I29" i="1"/>
  <c r="G29" i="7"/>
  <c r="I321" i="13" l="1"/>
  <c r="H321"/>
  <c r="G321"/>
  <c r="D322"/>
  <c r="J29" i="1"/>
  <c r="H29" i="7"/>
  <c r="G322" i="13" l="1"/>
  <c r="H322"/>
  <c r="I322"/>
  <c r="D323"/>
  <c r="K29" i="1"/>
  <c r="I29" i="7"/>
  <c r="H323" i="13" l="1"/>
  <c r="G323"/>
  <c r="I323"/>
  <c r="D324"/>
  <c r="L29" i="1"/>
  <c r="J29" i="7"/>
  <c r="I324" i="13" l="1"/>
  <c r="H324"/>
  <c r="G324"/>
  <c r="D325"/>
  <c r="M29" i="1"/>
  <c r="K29" i="7"/>
  <c r="I325" i="13" l="1"/>
  <c r="G325"/>
  <c r="H325"/>
  <c r="D326"/>
  <c r="N29" i="1"/>
  <c r="L29" i="7"/>
  <c r="G326" i="13" l="1"/>
  <c r="I326"/>
  <c r="H326"/>
  <c r="D327"/>
  <c r="M29" i="7"/>
  <c r="C30" i="1"/>
  <c r="P29"/>
  <c r="H327" i="13" l="1"/>
  <c r="G327"/>
  <c r="I327"/>
  <c r="D328"/>
  <c r="D30" i="1"/>
  <c r="B30" i="7"/>
  <c r="I328" i="13" l="1"/>
  <c r="H328"/>
  <c r="G328"/>
  <c r="D329"/>
  <c r="E30" i="1"/>
  <c r="C30" i="7"/>
  <c r="I329" i="13" l="1"/>
  <c r="H329"/>
  <c r="G329"/>
  <c r="D330"/>
  <c r="F30" i="1"/>
  <c r="D30" i="7"/>
  <c r="G330" i="13" l="1"/>
  <c r="H330"/>
  <c r="I330"/>
  <c r="D331"/>
  <c r="G30" i="1"/>
  <c r="E30" i="7"/>
  <c r="H331" i="13" l="1"/>
  <c r="G331"/>
  <c r="I331"/>
  <c r="D332"/>
  <c r="H30" i="1"/>
  <c r="F30" i="7"/>
  <c r="I332" i="13" l="1"/>
  <c r="H332"/>
  <c r="G332"/>
  <c r="D333"/>
  <c r="I30" i="1"/>
  <c r="G30" i="7"/>
  <c r="I333" i="13" l="1"/>
  <c r="G333"/>
  <c r="H333"/>
  <c r="D334"/>
  <c r="J30" i="1"/>
  <c r="H30" i="7"/>
  <c r="G334" i="13" l="1"/>
  <c r="I334"/>
  <c r="H334"/>
  <c r="D335"/>
  <c r="K30" i="1"/>
  <c r="I30" i="7"/>
  <c r="H335" i="13" l="1"/>
  <c r="G335"/>
  <c r="I335"/>
  <c r="D336"/>
  <c r="L30" i="1"/>
  <c r="J30" i="7"/>
  <c r="H336" i="13" l="1"/>
  <c r="G336"/>
  <c r="I336"/>
  <c r="D337"/>
  <c r="M30" i="1"/>
  <c r="K30" i="7"/>
  <c r="I337" i="13" l="1"/>
  <c r="G337"/>
  <c r="H337"/>
  <c r="D338"/>
  <c r="N30" i="1"/>
  <c r="L30" i="7"/>
  <c r="I338" i="13" l="1"/>
  <c r="G338"/>
  <c r="H338"/>
  <c r="D339"/>
  <c r="M30" i="7"/>
  <c r="C31" i="1"/>
  <c r="P30"/>
  <c r="G339" i="13" l="1"/>
  <c r="H339"/>
  <c r="I339"/>
  <c r="D340"/>
  <c r="D31" i="1"/>
  <c r="B31" i="7"/>
  <c r="H340" i="13" l="1"/>
  <c r="I340"/>
  <c r="G340"/>
  <c r="D341"/>
  <c r="E31" i="1"/>
  <c r="C31" i="7"/>
  <c r="I341" i="13" l="1"/>
  <c r="G341"/>
  <c r="H341"/>
  <c r="D342"/>
  <c r="F31" i="1"/>
  <c r="D31" i="7"/>
  <c r="H342" i="13" l="1"/>
  <c r="I342"/>
  <c r="G342"/>
  <c r="D343"/>
  <c r="G31" i="1"/>
  <c r="E31" i="7"/>
  <c r="G343" i="13" l="1"/>
  <c r="H343"/>
  <c r="I343"/>
  <c r="D344"/>
  <c r="H31" i="1"/>
  <c r="F31" i="7"/>
  <c r="H344" i="13" l="1"/>
  <c r="G344"/>
  <c r="I344"/>
  <c r="D345"/>
  <c r="I31" i="1"/>
  <c r="G31" i="7"/>
  <c r="I345" i="13" l="1"/>
  <c r="G345"/>
  <c r="H345"/>
  <c r="D346"/>
  <c r="J31" i="1"/>
  <c r="H31" i="7"/>
  <c r="G346" i="13" l="1"/>
  <c r="H346"/>
  <c r="I346"/>
  <c r="D347"/>
  <c r="K31" i="1"/>
  <c r="I31" i="7"/>
  <c r="G347" i="13" l="1"/>
  <c r="I347"/>
  <c r="H347"/>
  <c r="D348"/>
  <c r="L31" i="1"/>
  <c r="J31" i="7"/>
  <c r="G348" i="13" l="1"/>
  <c r="H348"/>
  <c r="I348"/>
  <c r="D349"/>
  <c r="M31" i="1"/>
  <c r="K31" i="7"/>
  <c r="G349" i="13" l="1"/>
  <c r="H349"/>
  <c r="I349"/>
  <c r="D350"/>
  <c r="N31" i="1"/>
  <c r="L31" i="7"/>
  <c r="H350" i="13" l="1"/>
  <c r="I350"/>
  <c r="G350"/>
  <c r="D351"/>
  <c r="M31" i="7"/>
  <c r="C32" i="1"/>
  <c r="P31"/>
  <c r="I351" i="13" l="1"/>
  <c r="G351"/>
  <c r="H351"/>
  <c r="D352"/>
  <c r="D32" i="1"/>
  <c r="B32" i="7"/>
  <c r="G352" i="13" l="1"/>
  <c r="H352"/>
  <c r="I352"/>
  <c r="D353"/>
  <c r="E32" i="1"/>
  <c r="C32" i="7"/>
  <c r="G353" i="13" l="1"/>
  <c r="H353"/>
  <c r="I353"/>
  <c r="D354"/>
  <c r="F32" i="1"/>
  <c r="D32" i="7"/>
  <c r="H354" i="13" l="1"/>
  <c r="I354"/>
  <c r="G354"/>
  <c r="D355"/>
  <c r="G32" i="1"/>
  <c r="E32" i="7"/>
  <c r="I355" i="13" l="1"/>
  <c r="G355"/>
  <c r="H355"/>
  <c r="D356"/>
  <c r="H32" i="1"/>
  <c r="F32" i="7"/>
  <c r="G356" i="13" l="1"/>
  <c r="H356"/>
  <c r="I356"/>
  <c r="D357"/>
  <c r="I32" i="1"/>
  <c r="G32" i="7"/>
  <c r="G357" i="13" l="1"/>
  <c r="H357"/>
  <c r="I357"/>
  <c r="D358"/>
  <c r="J32" i="1"/>
  <c r="H32" i="7"/>
  <c r="H358" i="13" l="1"/>
  <c r="I358"/>
  <c r="G358"/>
  <c r="D359"/>
  <c r="K32" i="1"/>
  <c r="I32" i="7"/>
  <c r="I359" i="13" l="1"/>
  <c r="G359"/>
  <c r="H359"/>
  <c r="D360"/>
  <c r="L32" i="1"/>
  <c r="J32" i="7"/>
  <c r="G360" i="13" l="1"/>
  <c r="H360"/>
  <c r="I360"/>
  <c r="D361"/>
  <c r="M32" i="1"/>
  <c r="K32" i="7"/>
  <c r="G361" i="13" l="1"/>
  <c r="H361"/>
  <c r="I361"/>
  <c r="D362"/>
  <c r="N32" i="1"/>
  <c r="L32" i="7"/>
  <c r="H362" i="13" l="1"/>
  <c r="I362"/>
  <c r="G362"/>
  <c r="D363"/>
  <c r="M32" i="7"/>
  <c r="C33" i="1"/>
  <c r="P32"/>
  <c r="I363" i="13" l="1"/>
  <c r="G363"/>
  <c r="H363"/>
  <c r="D364"/>
  <c r="D33" i="1"/>
  <c r="B33" i="7"/>
  <c r="G364" i="13" l="1"/>
  <c r="H364"/>
  <c r="I364"/>
  <c r="D365"/>
  <c r="E33" i="1"/>
  <c r="C33" i="7"/>
  <c r="G365" i="13" l="1"/>
  <c r="H365"/>
  <c r="I365"/>
  <c r="D366"/>
  <c r="F33" i="1"/>
  <c r="D33" i="7"/>
  <c r="H366" i="13" l="1"/>
  <c r="I366"/>
  <c r="G366"/>
  <c r="D367"/>
  <c r="G33" i="1"/>
  <c r="E33" i="7"/>
  <c r="I367" i="13" l="1"/>
  <c r="G367"/>
  <c r="H367"/>
  <c r="D368"/>
  <c r="H33" i="1"/>
  <c r="F33" i="7"/>
  <c r="G368" i="13" l="1"/>
  <c r="H368"/>
  <c r="I368"/>
  <c r="D369"/>
  <c r="I33" i="1"/>
  <c r="G33" i="7"/>
  <c r="G369" i="13" l="1"/>
  <c r="H369"/>
  <c r="I369"/>
  <c r="D370"/>
  <c r="J33" i="1"/>
  <c r="H33" i="7"/>
  <c r="H370" i="13" l="1"/>
  <c r="I370"/>
  <c r="G370"/>
  <c r="D371"/>
  <c r="K33" i="1"/>
  <c r="I33" i="7"/>
  <c r="I371" i="13" l="1"/>
  <c r="G371"/>
  <c r="H371"/>
  <c r="D372"/>
  <c r="L33" i="1"/>
  <c r="J33" i="7"/>
  <c r="G372" i="13" l="1"/>
  <c r="H372"/>
  <c r="I372"/>
  <c r="D373"/>
  <c r="M33" i="1"/>
  <c r="K33" i="7"/>
  <c r="G373" i="13" l="1"/>
  <c r="H373"/>
  <c r="I373"/>
  <c r="D374"/>
  <c r="N33" i="1"/>
  <c r="L33" i="7"/>
  <c r="H374" i="13" l="1"/>
  <c r="I374"/>
  <c r="G374"/>
  <c r="D375"/>
  <c r="M33" i="7"/>
  <c r="C34" i="1"/>
  <c r="P33"/>
  <c r="I375" i="13" l="1"/>
  <c r="G375"/>
  <c r="H375"/>
  <c r="D376"/>
  <c r="D34" i="1"/>
  <c r="B34" i="7"/>
  <c r="G376" i="13" l="1"/>
  <c r="H376"/>
  <c r="I376"/>
  <c r="D377"/>
  <c r="E34" i="1"/>
  <c r="C34" i="7"/>
  <c r="G377" i="13" l="1"/>
  <c r="H377"/>
  <c r="I377"/>
  <c r="D378"/>
  <c r="F34" i="1"/>
  <c r="D34" i="7"/>
  <c r="H378" i="13" l="1"/>
  <c r="I378"/>
  <c r="G378"/>
  <c r="D379"/>
  <c r="G34" i="1"/>
  <c r="E34" i="7"/>
  <c r="I379" i="13" l="1"/>
  <c r="G379"/>
  <c r="H379"/>
  <c r="D380"/>
  <c r="H34" i="1"/>
  <c r="F34" i="7"/>
  <c r="G380" i="13" l="1"/>
  <c r="H380"/>
  <c r="I380"/>
  <c r="D381"/>
  <c r="I34" i="1"/>
  <c r="G34" i="7"/>
  <c r="G381" i="13" l="1"/>
  <c r="H381"/>
  <c r="I381"/>
  <c r="D382"/>
  <c r="J34" i="1"/>
  <c r="H34" i="7"/>
  <c r="H382" i="13" l="1"/>
  <c r="I382"/>
  <c r="G382"/>
  <c r="D383"/>
  <c r="K34" i="1"/>
  <c r="I34" i="7"/>
  <c r="I383" i="13" l="1"/>
  <c r="G383"/>
  <c r="H383"/>
  <c r="D384"/>
  <c r="L34" i="1"/>
  <c r="J34" i="7"/>
  <c r="G384" i="13" l="1"/>
  <c r="H384"/>
  <c r="I384"/>
  <c r="D385"/>
  <c r="M34" i="1"/>
  <c r="K34" i="7"/>
  <c r="G385" i="13" l="1"/>
  <c r="H385"/>
  <c r="I385"/>
  <c r="D386"/>
  <c r="N34" i="1"/>
  <c r="L34" i="7"/>
  <c r="H386" i="13" l="1"/>
  <c r="I386"/>
  <c r="G386"/>
  <c r="D387"/>
  <c r="M34" i="7"/>
  <c r="C35" i="1"/>
  <c r="P34"/>
  <c r="I387" i="13" l="1"/>
  <c r="G387"/>
  <c r="H387"/>
  <c r="D388"/>
  <c r="D35" i="1"/>
  <c r="B35" i="7"/>
  <c r="G388" i="13" l="1"/>
  <c r="H388"/>
  <c r="I388"/>
  <c r="D389"/>
  <c r="E35" i="1"/>
  <c r="C35" i="7"/>
  <c r="G389" i="13" l="1"/>
  <c r="H389"/>
  <c r="I389"/>
  <c r="D390"/>
  <c r="F35" i="1"/>
  <c r="D35" i="7"/>
  <c r="H390" i="13" l="1"/>
  <c r="I390"/>
  <c r="G390"/>
  <c r="D391"/>
  <c r="G35" i="1"/>
  <c r="E35" i="7"/>
  <c r="I391" i="13" l="1"/>
  <c r="G391"/>
  <c r="H391"/>
  <c r="D392"/>
  <c r="H35" i="1"/>
  <c r="F35" i="7"/>
  <c r="G392" i="13" l="1"/>
  <c r="H392"/>
  <c r="I392"/>
  <c r="D393"/>
  <c r="I35" i="1"/>
  <c r="G35" i="7"/>
  <c r="G393" i="13" l="1"/>
  <c r="H393"/>
  <c r="I393"/>
  <c r="D394"/>
  <c r="J35" i="1"/>
  <c r="H35" i="7"/>
  <c r="H394" i="13" l="1"/>
  <c r="I394"/>
  <c r="G394"/>
  <c r="D395"/>
  <c r="K35" i="1"/>
  <c r="I35" i="7"/>
  <c r="I395" i="13" l="1"/>
  <c r="G395"/>
  <c r="H395"/>
  <c r="D396"/>
  <c r="L35" i="1"/>
  <c r="J35" i="7"/>
  <c r="G396" i="13" l="1"/>
  <c r="H396"/>
  <c r="I396"/>
  <c r="D397"/>
  <c r="M35" i="1"/>
  <c r="K35" i="7"/>
  <c r="G397" i="13" l="1"/>
  <c r="H397"/>
  <c r="I397"/>
  <c r="D398"/>
  <c r="N35" i="1"/>
  <c r="L35" i="7"/>
  <c r="H398" i="13" l="1"/>
  <c r="I398"/>
  <c r="G398"/>
  <c r="D399"/>
  <c r="M35" i="7"/>
  <c r="C36" i="1"/>
  <c r="P35"/>
  <c r="I399" i="13" l="1"/>
  <c r="G399"/>
  <c r="H399"/>
  <c r="D400"/>
  <c r="D36" i="1"/>
  <c r="B36" i="7"/>
  <c r="G400" i="13" l="1"/>
  <c r="H400"/>
  <c r="I400"/>
  <c r="D401"/>
  <c r="E36" i="1"/>
  <c r="C36" i="7"/>
  <c r="G401" i="13" l="1"/>
  <c r="H401"/>
  <c r="I401"/>
  <c r="D402"/>
  <c r="F36" i="1"/>
  <c r="D36" i="7"/>
  <c r="H402" i="13" l="1"/>
  <c r="I402"/>
  <c r="G402"/>
  <c r="D403"/>
  <c r="G36" i="1"/>
  <c r="E36" i="7"/>
  <c r="I403" i="13" l="1"/>
  <c r="G403"/>
  <c r="H403"/>
  <c r="D404"/>
  <c r="H36" i="1"/>
  <c r="F36" i="7"/>
  <c r="G404" i="13" l="1"/>
  <c r="H404"/>
  <c r="I404"/>
  <c r="D405"/>
  <c r="I36" i="1"/>
  <c r="G36" i="7"/>
  <c r="G405" i="13" l="1"/>
  <c r="H405"/>
  <c r="I405"/>
  <c r="D406"/>
  <c r="J36" i="1"/>
  <c r="H36" i="7"/>
  <c r="H406" i="13" l="1"/>
  <c r="I406"/>
  <c r="G406"/>
  <c r="D407"/>
  <c r="K36" i="1"/>
  <c r="I36" i="7"/>
  <c r="I407" i="13" l="1"/>
  <c r="G407"/>
  <c r="H407"/>
  <c r="D408"/>
  <c r="L36" i="1"/>
  <c r="J36" i="7"/>
  <c r="G408" i="13" l="1"/>
  <c r="H408"/>
  <c r="I408"/>
  <c r="D409"/>
  <c r="M36" i="1"/>
  <c r="K36" i="7"/>
  <c r="G409" i="13" l="1"/>
  <c r="H409"/>
  <c r="I409"/>
  <c r="D410"/>
  <c r="N36" i="1"/>
  <c r="L36" i="7"/>
  <c r="H410" i="13" l="1"/>
  <c r="I410"/>
  <c r="G410"/>
  <c r="D411"/>
  <c r="M36" i="7"/>
  <c r="C37" i="1"/>
  <c r="P36"/>
  <c r="I411" i="13" l="1"/>
  <c r="G411"/>
  <c r="H411"/>
  <c r="D412"/>
  <c r="D37" i="1"/>
  <c r="B37" i="7"/>
  <c r="G412" i="13" l="1"/>
  <c r="H412"/>
  <c r="I412"/>
  <c r="D413"/>
  <c r="E37" i="1"/>
  <c r="C37" i="7"/>
  <c r="G413" i="13" l="1"/>
  <c r="H413"/>
  <c r="I413"/>
  <c r="D414"/>
  <c r="F37" i="1"/>
  <c r="D37" i="7"/>
  <c r="H414" i="13" l="1"/>
  <c r="I414"/>
  <c r="G414"/>
  <c r="D415"/>
  <c r="G37" i="1"/>
  <c r="E37" i="7"/>
  <c r="I415" i="13" l="1"/>
  <c r="G415"/>
  <c r="H415"/>
  <c r="D416"/>
  <c r="H37" i="1"/>
  <c r="F37" i="7"/>
  <c r="G416" i="13" l="1"/>
  <c r="H416"/>
  <c r="I416"/>
  <c r="D417"/>
  <c r="I37" i="1"/>
  <c r="G37" i="7"/>
  <c r="G417" i="13" l="1"/>
  <c r="H417"/>
  <c r="I417"/>
  <c r="D418"/>
  <c r="J37" i="1"/>
  <c r="H37" i="7"/>
  <c r="H418" i="13" l="1"/>
  <c r="I418"/>
  <c r="G418"/>
  <c r="D419"/>
  <c r="K37" i="1"/>
  <c r="I37" i="7"/>
  <c r="I419" i="13" l="1"/>
  <c r="G419"/>
  <c r="H419"/>
  <c r="D420"/>
  <c r="L37" i="1"/>
  <c r="J37" i="7"/>
  <c r="G420" i="13" l="1"/>
  <c r="H420"/>
  <c r="I420"/>
  <c r="D421"/>
  <c r="M37" i="1"/>
  <c r="K37" i="7"/>
  <c r="G421" i="13" l="1"/>
  <c r="H421"/>
  <c r="I421"/>
  <c r="D422"/>
  <c r="N37" i="1"/>
  <c r="L37" i="7"/>
  <c r="H422" i="13" l="1"/>
  <c r="I422"/>
  <c r="G422"/>
  <c r="D423"/>
  <c r="M37" i="7"/>
  <c r="C38" i="1"/>
  <c r="P37"/>
  <c r="I423" i="13" l="1"/>
  <c r="G423"/>
  <c r="H423"/>
  <c r="D424"/>
  <c r="D38" i="1"/>
  <c r="B38" i="7"/>
  <c r="G424" i="13" l="1"/>
  <c r="H424"/>
  <c r="I424"/>
  <c r="D425"/>
  <c r="E38" i="1"/>
  <c r="C38" i="7"/>
  <c r="G425" i="13" l="1"/>
  <c r="H425"/>
  <c r="I425"/>
  <c r="D426"/>
  <c r="F38" i="1"/>
  <c r="D38" i="7"/>
  <c r="H426" i="13" l="1"/>
  <c r="I426"/>
  <c r="G426"/>
  <c r="D427"/>
  <c r="G38" i="1"/>
  <c r="E38" i="7"/>
  <c r="I427" i="13" l="1"/>
  <c r="G427"/>
  <c r="H427"/>
  <c r="D428"/>
  <c r="H38" i="1"/>
  <c r="F38" i="7"/>
  <c r="G428" i="13" l="1"/>
  <c r="H428"/>
  <c r="I428"/>
  <c r="D429"/>
  <c r="I38" i="1"/>
  <c r="G38" i="7"/>
  <c r="G429" i="13" l="1"/>
  <c r="H429"/>
  <c r="I429"/>
  <c r="D430"/>
  <c r="J38" i="1"/>
  <c r="H38" i="7"/>
  <c r="H430" i="13" l="1"/>
  <c r="I430"/>
  <c r="G430"/>
  <c r="D431"/>
  <c r="K38" i="1"/>
  <c r="I38" i="7"/>
  <c r="I431" i="13" l="1"/>
  <c r="G431"/>
  <c r="H431"/>
  <c r="D432"/>
  <c r="L38" i="1"/>
  <c r="J38" i="7"/>
  <c r="G432" i="13" l="1"/>
  <c r="H432"/>
  <c r="I432"/>
  <c r="D433"/>
  <c r="M38" i="1"/>
  <c r="K38" i="7"/>
  <c r="G433" i="13" l="1"/>
  <c r="H433"/>
  <c r="I433"/>
  <c r="D434"/>
  <c r="N38" i="1"/>
  <c r="L38" i="7"/>
  <c r="H434" i="13" l="1"/>
  <c r="I434"/>
  <c r="G434"/>
  <c r="D435"/>
  <c r="M38" i="7"/>
  <c r="C39" i="1"/>
  <c r="P38"/>
  <c r="I435" i="13" l="1"/>
  <c r="G435"/>
  <c r="H435"/>
  <c r="D436"/>
  <c r="D39" i="1"/>
  <c r="B39" i="7"/>
  <c r="G436" i="13" l="1"/>
  <c r="H436"/>
  <c r="I436"/>
  <c r="D437"/>
  <c r="E39" i="1"/>
  <c r="C39" i="7"/>
  <c r="G437" i="13" l="1"/>
  <c r="H437"/>
  <c r="I437"/>
  <c r="D438"/>
  <c r="F39" i="1"/>
  <c r="D39" i="7"/>
  <c r="H438" i="13" l="1"/>
  <c r="I438"/>
  <c r="G438"/>
  <c r="D439"/>
  <c r="G39" i="1"/>
  <c r="E39" i="7"/>
  <c r="I439" i="13" l="1"/>
  <c r="G439"/>
  <c r="H439"/>
  <c r="D440"/>
  <c r="H39" i="1"/>
  <c r="F39" i="7"/>
  <c r="I440" i="13" l="1"/>
  <c r="G440"/>
  <c r="H440"/>
  <c r="D441"/>
  <c r="I39" i="1"/>
  <c r="G39" i="7"/>
  <c r="G441" i="13" l="1"/>
  <c r="H441"/>
  <c r="I441"/>
  <c r="D442"/>
  <c r="J39" i="1"/>
  <c r="H39" i="7"/>
  <c r="H442" i="13" l="1"/>
  <c r="I442"/>
  <c r="G442"/>
  <c r="D443"/>
  <c r="K39" i="1"/>
  <c r="I39" i="7"/>
  <c r="I443" i="13" l="1"/>
  <c r="H443"/>
  <c r="G443"/>
  <c r="D444"/>
  <c r="L39" i="1"/>
  <c r="J39" i="7"/>
  <c r="I444" i="13" l="1"/>
  <c r="G444"/>
  <c r="H444"/>
  <c r="D445"/>
  <c r="M39" i="1"/>
  <c r="K39" i="7"/>
  <c r="G445" i="13" l="1"/>
  <c r="H445"/>
  <c r="I445"/>
  <c r="D446"/>
  <c r="N39" i="1"/>
  <c r="L39" i="7"/>
  <c r="H446" i="13" l="1"/>
  <c r="G446"/>
  <c r="I446"/>
  <c r="D447"/>
  <c r="M39" i="7"/>
  <c r="C40" i="1"/>
  <c r="P39"/>
  <c r="I447" i="13" l="1"/>
  <c r="H447"/>
  <c r="G447"/>
  <c r="D448"/>
  <c r="D40" i="1"/>
  <c r="B40" i="7"/>
  <c r="G448" i="13" l="1"/>
  <c r="I448"/>
  <c r="H448"/>
  <c r="D449"/>
  <c r="E40" i="1"/>
  <c r="C40" i="7"/>
  <c r="G449" i="13" l="1"/>
  <c r="H449"/>
  <c r="I449"/>
  <c r="D450"/>
  <c r="F40" i="1"/>
  <c r="D40" i="7"/>
  <c r="H450" i="13" l="1"/>
  <c r="G450"/>
  <c r="I450"/>
  <c r="D451"/>
  <c r="G40" i="1"/>
  <c r="E40" i="7"/>
  <c r="I451" i="13" l="1"/>
  <c r="H451"/>
  <c r="G451"/>
  <c r="D452"/>
  <c r="H40" i="1"/>
  <c r="F40" i="7"/>
  <c r="G452" i="13" l="1"/>
  <c r="I452"/>
  <c r="H452"/>
  <c r="D453"/>
  <c r="I40" i="1"/>
  <c r="G40" i="7"/>
  <c r="G453" i="13" l="1"/>
  <c r="H453"/>
  <c r="I453"/>
  <c r="D454"/>
  <c r="J40" i="1"/>
  <c r="H40" i="7"/>
  <c r="H454" i="13" l="1"/>
  <c r="G454"/>
  <c r="I454"/>
  <c r="D455"/>
  <c r="K40" i="1"/>
  <c r="I40" i="7"/>
  <c r="I455" i="13" l="1"/>
  <c r="H455"/>
  <c r="G455"/>
  <c r="D456"/>
  <c r="L40" i="1"/>
  <c r="J40" i="7"/>
  <c r="G456" i="13" l="1"/>
  <c r="I456"/>
  <c r="H456"/>
  <c r="D457"/>
  <c r="M40" i="1"/>
  <c r="K40" i="7"/>
  <c r="G457" i="13" l="1"/>
  <c r="H457"/>
  <c r="I457"/>
  <c r="D458"/>
  <c r="N40" i="1"/>
  <c r="L40" i="7"/>
  <c r="H458" i="13" l="1"/>
  <c r="G458"/>
  <c r="I458"/>
  <c r="D459"/>
  <c r="M40" i="7"/>
  <c r="C41" i="1"/>
  <c r="P40"/>
  <c r="I459" i="13" l="1"/>
  <c r="H459"/>
  <c r="G459"/>
  <c r="D460"/>
  <c r="D41" i="1"/>
  <c r="B41" i="7"/>
  <c r="G460" i="13" l="1"/>
  <c r="I460"/>
  <c r="H460"/>
  <c r="D461"/>
  <c r="E41" i="1"/>
  <c r="C41" i="7"/>
  <c r="G461" i="13" l="1"/>
  <c r="H461"/>
  <c r="I461"/>
  <c r="D462"/>
  <c r="F41" i="1"/>
  <c r="D41" i="7"/>
  <c r="H462" i="13" l="1"/>
  <c r="G462"/>
  <c r="I462"/>
  <c r="D463"/>
  <c r="G41" i="1"/>
  <c r="E41" i="7"/>
  <c r="I463" i="13" l="1"/>
  <c r="H463"/>
  <c r="G463"/>
  <c r="D464"/>
  <c r="H41" i="1"/>
  <c r="F41" i="7"/>
  <c r="G464" i="13" l="1"/>
  <c r="I464"/>
  <c r="H464"/>
  <c r="D465"/>
  <c r="I41" i="1"/>
  <c r="G41" i="7"/>
  <c r="G465" i="13" l="1"/>
  <c r="H465"/>
  <c r="I465"/>
  <c r="D466"/>
  <c r="J41" i="1"/>
  <c r="H41" i="7"/>
  <c r="H466" i="13" l="1"/>
  <c r="I466"/>
  <c r="G466"/>
  <c r="D467"/>
  <c r="K41" i="1"/>
  <c r="I41" i="7"/>
  <c r="H467" i="13" l="1"/>
  <c r="I467"/>
  <c r="G467"/>
  <c r="D468"/>
  <c r="L41" i="1"/>
  <c r="J41" i="7"/>
  <c r="I468" i="13" l="1"/>
  <c r="G468"/>
  <c r="H468"/>
  <c r="D469"/>
  <c r="M41" i="1"/>
  <c r="K41" i="7"/>
  <c r="G469" i="13" l="1"/>
  <c r="H469"/>
  <c r="I469"/>
  <c r="D470"/>
  <c r="N41" i="1"/>
  <c r="L41" i="7"/>
  <c r="G470" i="13" l="1"/>
  <c r="H470"/>
  <c r="I470"/>
  <c r="D471"/>
  <c r="M41" i="7"/>
  <c r="C42" i="1"/>
  <c r="P41"/>
  <c r="I471" i="13" l="1"/>
  <c r="H471"/>
  <c r="G471"/>
  <c r="D472"/>
  <c r="D42" i="1"/>
  <c r="B42" i="7"/>
  <c r="G472" i="13" l="1"/>
  <c r="I472"/>
  <c r="H472"/>
  <c r="D473"/>
  <c r="E42" i="1"/>
  <c r="C42" i="7"/>
  <c r="G473" i="13" l="1"/>
  <c r="H473"/>
  <c r="I473"/>
  <c r="D474"/>
  <c r="F42" i="1"/>
  <c r="D42" i="7"/>
  <c r="H474" i="13" l="1"/>
  <c r="G474"/>
  <c r="I474"/>
  <c r="D475"/>
  <c r="G42" i="1"/>
  <c r="E42" i="7"/>
  <c r="H475" i="13" l="1"/>
  <c r="I475"/>
  <c r="G475"/>
  <c r="D476"/>
  <c r="H42" i="1"/>
  <c r="F42" i="7"/>
  <c r="G476" i="13" l="1"/>
  <c r="I476"/>
  <c r="H476"/>
  <c r="D477"/>
  <c r="I42" i="1"/>
  <c r="G42" i="7"/>
  <c r="G477" i="13" l="1"/>
  <c r="H477"/>
  <c r="I477"/>
  <c r="D478"/>
  <c r="J42" i="1"/>
  <c r="H42" i="7"/>
  <c r="H478" i="13" l="1"/>
  <c r="I478"/>
  <c r="G478"/>
  <c r="D479"/>
  <c r="K42" i="1"/>
  <c r="I42" i="7"/>
  <c r="H479" i="13" l="1"/>
  <c r="I479"/>
  <c r="G479"/>
  <c r="D480"/>
  <c r="L42" i="1"/>
  <c r="J42" i="7"/>
  <c r="I480" i="13" l="1"/>
  <c r="G480"/>
  <c r="H480"/>
  <c r="D481"/>
  <c r="M42" i="1"/>
  <c r="K42" i="7"/>
  <c r="H481" i="13" l="1"/>
  <c r="G481"/>
  <c r="I481"/>
  <c r="D482"/>
  <c r="N42" i="1"/>
  <c r="C43" s="1"/>
  <c r="B43" i="7" s="1"/>
  <c r="L42"/>
  <c r="H482" i="13" l="1"/>
  <c r="G482"/>
  <c r="I482"/>
  <c r="D27" i="12"/>
  <c r="M42" i="7"/>
  <c r="P42" i="1"/>
  <c r="D29" i="12" l="1"/>
  <c r="F27"/>
</calcChain>
</file>

<file path=xl/comments1.xml><?xml version="1.0" encoding="utf-8"?>
<comments xmlns="http://schemas.openxmlformats.org/spreadsheetml/2006/main">
  <authors>
    <author>Author</author>
  </authors>
  <commentList>
    <comment ref="C17" authorId="0">
      <text>
        <r>
          <rPr>
            <sz val="9"/>
            <color indexed="81"/>
            <rFont val="Tahoma"/>
            <family val="2"/>
          </rPr>
          <t>What do you expect the annual inflation rate to be going forward? 
I use a value of 6.28% based on the article I did on Inflation rates and Investment Returns in S.A.
View it here - http://www.stealthywealth.co.za/2016/05/inflation-rates-and-investment-returns.html</t>
        </r>
      </text>
    </comment>
    <comment ref="C18" authorId="0">
      <text>
        <r>
          <rPr>
            <sz val="9"/>
            <color indexed="81"/>
            <rFont val="Tahoma"/>
            <family val="2"/>
          </rPr>
          <t>What do you expect your annual investment returns to be going forward? 
For equities, I use a value of 15.28% based on the article I did on Inflation rates and Investment Returns in S.A.
View it here - http://www.stealthywealth.co.za/2016/05/inflation-rates-and-investment-returns.html</t>
        </r>
      </text>
    </comment>
    <comment ref="C21" authorId="0">
      <text>
        <r>
          <rPr>
            <sz val="9"/>
            <color indexed="81"/>
            <rFont val="Tahoma"/>
            <family val="2"/>
          </rPr>
          <t>What are the value of your investments at the start date?</t>
        </r>
      </text>
    </comment>
    <comment ref="C22" authorId="0">
      <text>
        <r>
          <rPr>
            <sz val="9"/>
            <color indexed="81"/>
            <rFont val="Tahoma"/>
            <family val="2"/>
          </rPr>
          <t>How much can you afford to invest each month? This value needs to increase by inflation every year</t>
        </r>
      </text>
    </comment>
    <comment ref="C23" authorId="0">
      <text>
        <r>
          <rPr>
            <sz val="9"/>
            <color indexed="81"/>
            <rFont val="Tahoma"/>
            <family val="2"/>
          </rPr>
          <t>What is your estimated monthly expense in retirement? 
From this value you can calculate how much you need to retire based on the 4% rule (read about it here - http://www.stealthywealth.co.za/2016/06/what-is-4-rule-for-retirement.html)</t>
        </r>
      </text>
    </comment>
    <comment ref="C24" authorId="0">
      <text>
        <r>
          <rPr>
            <sz val="9"/>
            <color indexed="81"/>
            <rFont val="Tahoma"/>
            <family val="2"/>
          </rPr>
          <t>Which month and year did you start/when are you planning to start your retirement savings plan?</t>
        </r>
      </text>
    </comment>
  </commentList>
</comments>
</file>

<file path=xl/sharedStrings.xml><?xml version="1.0" encoding="utf-8"?>
<sst xmlns="http://schemas.openxmlformats.org/spreadsheetml/2006/main" count="39" uniqueCount="37">
  <si>
    <t>ASSUMPTIONS</t>
  </si>
  <si>
    <t>Inflation</t>
  </si>
  <si>
    <t>Equity Returns</t>
  </si>
  <si>
    <t>TARGET</t>
  </si>
  <si>
    <t>OUTSTANDING</t>
  </si>
  <si>
    <t>ADDING MONTHLY</t>
  </si>
  <si>
    <t>End</t>
  </si>
  <si>
    <t>Year</t>
  </si>
  <si>
    <t>Annual</t>
  </si>
  <si>
    <t>Monthly</t>
  </si>
  <si>
    <t>Year TARGET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</si>
  <si>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</si>
  <si>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</si>
  <si>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</si>
  <si>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</si>
  <si>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</si>
  <si>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</si>
  <si>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</si>
  <si>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</si>
  <si>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</si>
  <si>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</si>
  <si>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</si>
  <si>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</si>
  <si>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INPUTS</t>
  </si>
  <si>
    <t>@stealthy_wealth</t>
  </si>
  <si>
    <t>Value of Current Investments</t>
  </si>
  <si>
    <t>How Much Can You Save Per Month?</t>
  </si>
  <si>
    <t>What will your monthly expenses in retirement be?</t>
  </si>
  <si>
    <t>YOU CAN RETIRE IN</t>
  </si>
  <si>
    <t>ESTIMATED RETIREMENT DATE</t>
  </si>
  <si>
    <t>Years</t>
  </si>
  <si>
    <t>Months</t>
  </si>
  <si>
    <t>Start Date</t>
  </si>
  <si>
    <t>http://www.stealthywealth.co.za</t>
  </si>
  <si>
    <r>
      <rPr>
        <b/>
        <i/>
        <u/>
        <sz val="11"/>
        <color theme="1"/>
        <rFont val="Calibri"/>
        <family val="2"/>
        <scheme val="minor"/>
      </rPr>
      <t>Only</t>
    </r>
    <r>
      <rPr>
        <b/>
        <i/>
        <sz val="11"/>
        <color theme="1"/>
        <rFont val="Calibri"/>
        <family val="2"/>
        <scheme val="minor"/>
      </rPr>
      <t xml:space="preserve"> change the Grey Blocks-I am not responsible for a 100 year work career because you messed up a formula :-P</t>
    </r>
  </si>
  <si>
    <t>stealthy@stealthywealth.co.za</t>
  </si>
  <si>
    <t>EARLY RETIREMENT PLANNING</t>
  </si>
</sst>
</file>

<file path=xl/styles.xml><?xml version="1.0" encoding="utf-8"?>
<styleSheet xmlns="http://schemas.openxmlformats.org/spreadsheetml/2006/main">
  <numFmts count="5">
    <numFmt numFmtId="6" formatCode="&quot;R&quot;\ #,##0;[Red]&quot;R&quot;\ \-#,##0"/>
    <numFmt numFmtId="8" formatCode="&quot;R&quot;\ #,##0.00;[Red]&quot;R&quot;\ \-#,##0.00"/>
    <numFmt numFmtId="44" formatCode="_ &quot;R&quot;\ * #,##0.00_ ;_ &quot;R&quot;\ * \-#,##0.00_ ;_ &quot;R&quot;\ * &quot;-&quot;??_ ;_ @_ "/>
    <numFmt numFmtId="164" formatCode="0.000%"/>
    <numFmt numFmtId="165" formatCode="mmmm\ yyyy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333333"/>
      <name val="Courier New"/>
      <family val="3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33AAFF"/>
        <bgColor indexed="64"/>
      </patternFill>
    </fill>
    <fill>
      <patternFill patternType="solid">
        <fgColor rgb="FFBBBBBB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" fillId="2" borderId="12" applyNumberFormat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0" fontId="3" fillId="4" borderId="12" xfId="4" applyNumberFormat="1" applyFont="1" applyFill="1" applyProtection="1">
      <protection locked="0"/>
    </xf>
    <xf numFmtId="164" fontId="3" fillId="0" borderId="0" xfId="2" applyNumberFormat="1" applyFont="1" applyProtection="1">
      <protection locked="0"/>
    </xf>
    <xf numFmtId="6" fontId="3" fillId="4" borderId="12" xfId="4" applyNumberFormat="1" applyFont="1" applyFill="1" applyProtection="1">
      <protection locked="0"/>
    </xf>
    <xf numFmtId="17" fontId="3" fillId="4" borderId="12" xfId="4" applyNumberFormat="1" applyFont="1" applyFill="1" applyProtection="1">
      <protection locked="0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" fontId="4" fillId="0" borderId="2" xfId="0" applyNumberFormat="1" applyFont="1" applyFill="1" applyBorder="1" applyProtection="1">
      <protection locked="0" hidden="1"/>
    </xf>
    <xf numFmtId="0" fontId="4" fillId="0" borderId="2" xfId="0" applyFont="1" applyFill="1" applyBorder="1" applyAlignment="1" applyProtection="1">
      <alignment horizontal="center"/>
      <protection locked="0" hidden="1"/>
    </xf>
    <xf numFmtId="0" fontId="4" fillId="0" borderId="3" xfId="0" applyFont="1" applyFill="1" applyBorder="1" applyAlignment="1" applyProtection="1">
      <alignment horizontal="center"/>
      <protection locked="0" hidden="1"/>
    </xf>
    <xf numFmtId="0" fontId="0" fillId="0" borderId="8" xfId="0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Border="1" applyProtection="1">
      <protection locked="0" hidden="1"/>
    </xf>
    <xf numFmtId="0" fontId="0" fillId="0" borderId="0" xfId="0" applyFill="1" applyBorder="1" applyAlignment="1" applyProtection="1">
      <alignment horizontal="center"/>
      <protection locked="0" hidden="1"/>
    </xf>
    <xf numFmtId="0" fontId="4" fillId="3" borderId="1" xfId="0" applyFont="1" applyFill="1" applyBorder="1" applyProtection="1">
      <protection locked="0"/>
    </xf>
    <xf numFmtId="165" fontId="4" fillId="3" borderId="2" xfId="0" applyNumberFormat="1" applyFont="1" applyFill="1" applyBorder="1" applyAlignment="1" applyProtection="1">
      <alignment horizontal="right"/>
      <protection locked="0" hidden="1"/>
    </xf>
    <xf numFmtId="165" fontId="4" fillId="3" borderId="3" xfId="0" applyNumberFormat="1" applyFont="1" applyFill="1" applyBorder="1" applyAlignment="1" applyProtection="1">
      <alignment horizontal="right"/>
      <protection locked="0" hidden="1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5" fillId="0" borderId="0" xfId="3" applyProtection="1"/>
    <xf numFmtId="0" fontId="5" fillId="0" borderId="0" xfId="3" quotePrefix="1" applyProtection="1"/>
    <xf numFmtId="0" fontId="7" fillId="0" borderId="0" xfId="0" applyFont="1" applyProtection="1"/>
    <xf numFmtId="0" fontId="9" fillId="4" borderId="12" xfId="4" applyFont="1" applyFill="1" applyAlignment="1" applyProtection="1">
      <alignment horizontal="left"/>
    </xf>
    <xf numFmtId="0" fontId="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3" fillId="0" borderId="0" xfId="1" applyNumberFormat="1" applyFont="1" applyProtection="1">
      <protection hidden="1"/>
    </xf>
    <xf numFmtId="44" fontId="3" fillId="0" borderId="0" xfId="0" applyNumberFormat="1" applyFont="1" applyProtection="1">
      <protection hidden="1"/>
    </xf>
    <xf numFmtId="44" fontId="3" fillId="0" borderId="0" xfId="1" applyFont="1" applyProtection="1">
      <protection hidden="1"/>
    </xf>
    <xf numFmtId="0" fontId="0" fillId="0" borderId="0" xfId="0" applyProtection="1">
      <protection hidden="1"/>
    </xf>
    <xf numFmtId="17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8" fontId="0" fillId="0" borderId="0" xfId="0" applyNumberFormat="1" applyProtection="1">
      <protection hidden="1"/>
    </xf>
    <xf numFmtId="44" fontId="0" fillId="0" borderId="0" xfId="1" applyFont="1" applyProtection="1">
      <protection hidden="1"/>
    </xf>
  </cellXfs>
  <cellStyles count="5">
    <cellStyle name="Currency" xfId="1" builtinId="4"/>
    <cellStyle name="Hyperlink" xfId="3" builtinId="8"/>
    <cellStyle name="Input" xfId="4" builtinId="20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BBBBBB"/>
      <color rgb="FFAAAAAA"/>
      <color rgb="FF33AAFF"/>
      <color rgb="FF999999"/>
      <color rgb="FF2288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4042729916745669"/>
          <c:y val="7.7185947910357364E-2"/>
          <c:w val="0.82993273875163631"/>
          <c:h val="0.81022006864526552"/>
        </c:manualLayout>
      </c:layout>
      <c:lineChart>
        <c:grouping val="standard"/>
        <c:ser>
          <c:idx val="0"/>
          <c:order val="0"/>
          <c:tx>
            <c:v>Investment</c:v>
          </c:tx>
          <c:spPr>
            <a:ln>
              <a:solidFill>
                <a:srgbClr val="33AAFF"/>
              </a:solidFill>
            </a:ln>
          </c:spPr>
          <c:marker>
            <c:symbol val="none"/>
          </c:marker>
          <c:cat>
            <c:numRef>
              <c:f>'Chart Data'!$G:$G</c:f>
              <c:numCache>
                <c:formatCode>mmm\-yy</c:formatCode>
                <c:ptCount val="1048576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  <c:pt idx="25">
                  <c:v>43435</c:v>
                </c:pt>
                <c:pt idx="26">
                  <c:v>43466</c:v>
                </c:pt>
                <c:pt idx="27">
                  <c:v>43497</c:v>
                </c:pt>
                <c:pt idx="28">
                  <c:v>43525</c:v>
                </c:pt>
                <c:pt idx="29">
                  <c:v>43556</c:v>
                </c:pt>
                <c:pt idx="30">
                  <c:v>43586</c:v>
                </c:pt>
                <c:pt idx="31">
                  <c:v>43617</c:v>
                </c:pt>
                <c:pt idx="32">
                  <c:v>43647</c:v>
                </c:pt>
                <c:pt idx="33">
                  <c:v>43678</c:v>
                </c:pt>
                <c:pt idx="34">
                  <c:v>43709</c:v>
                </c:pt>
                <c:pt idx="35">
                  <c:v>43739</c:v>
                </c:pt>
                <c:pt idx="36">
                  <c:v>43770</c:v>
                </c:pt>
                <c:pt idx="37">
                  <c:v>43800</c:v>
                </c:pt>
                <c:pt idx="38">
                  <c:v>43831</c:v>
                </c:pt>
                <c:pt idx="39">
                  <c:v>43862</c:v>
                </c:pt>
                <c:pt idx="40">
                  <c:v>43891</c:v>
                </c:pt>
                <c:pt idx="41">
                  <c:v>43922</c:v>
                </c:pt>
                <c:pt idx="42">
                  <c:v>43952</c:v>
                </c:pt>
                <c:pt idx="43">
                  <c:v>43983</c:v>
                </c:pt>
                <c:pt idx="44">
                  <c:v>44013</c:v>
                </c:pt>
                <c:pt idx="45">
                  <c:v>44044</c:v>
                </c:pt>
                <c:pt idx="46">
                  <c:v>44075</c:v>
                </c:pt>
                <c:pt idx="47">
                  <c:v>44105</c:v>
                </c:pt>
                <c:pt idx="48">
                  <c:v>44136</c:v>
                </c:pt>
                <c:pt idx="49">
                  <c:v>44166</c:v>
                </c:pt>
                <c:pt idx="50">
                  <c:v>44197</c:v>
                </c:pt>
                <c:pt idx="51">
                  <c:v>44228</c:v>
                </c:pt>
                <c:pt idx="52">
                  <c:v>44256</c:v>
                </c:pt>
                <c:pt idx="53">
                  <c:v>44287</c:v>
                </c:pt>
                <c:pt idx="54">
                  <c:v>44317</c:v>
                </c:pt>
                <c:pt idx="55">
                  <c:v>44348</c:v>
                </c:pt>
                <c:pt idx="56">
                  <c:v>44378</c:v>
                </c:pt>
                <c:pt idx="57">
                  <c:v>44409</c:v>
                </c:pt>
                <c:pt idx="58">
                  <c:v>44440</c:v>
                </c:pt>
                <c:pt idx="59">
                  <c:v>44470</c:v>
                </c:pt>
                <c:pt idx="60">
                  <c:v>44501</c:v>
                </c:pt>
                <c:pt idx="61">
                  <c:v>44531</c:v>
                </c:pt>
                <c:pt idx="62">
                  <c:v>44562</c:v>
                </c:pt>
                <c:pt idx="63">
                  <c:v>44593</c:v>
                </c:pt>
                <c:pt idx="64">
                  <c:v>44621</c:v>
                </c:pt>
                <c:pt idx="65">
                  <c:v>44652</c:v>
                </c:pt>
                <c:pt idx="66">
                  <c:v>44682</c:v>
                </c:pt>
                <c:pt idx="67">
                  <c:v>44713</c:v>
                </c:pt>
                <c:pt idx="68">
                  <c:v>44743</c:v>
                </c:pt>
                <c:pt idx="69">
                  <c:v>44774</c:v>
                </c:pt>
                <c:pt idx="70">
                  <c:v>44805</c:v>
                </c:pt>
                <c:pt idx="71">
                  <c:v>44835</c:v>
                </c:pt>
                <c:pt idx="72">
                  <c:v>44866</c:v>
                </c:pt>
                <c:pt idx="73">
                  <c:v>44896</c:v>
                </c:pt>
                <c:pt idx="74">
                  <c:v>44927</c:v>
                </c:pt>
                <c:pt idx="75">
                  <c:v>44958</c:v>
                </c:pt>
                <c:pt idx="76">
                  <c:v>44986</c:v>
                </c:pt>
                <c:pt idx="77">
                  <c:v>45017</c:v>
                </c:pt>
                <c:pt idx="78">
                  <c:v>45047</c:v>
                </c:pt>
                <c:pt idx="79">
                  <c:v>45078</c:v>
                </c:pt>
                <c:pt idx="80">
                  <c:v>45108</c:v>
                </c:pt>
                <c:pt idx="81">
                  <c:v>45139</c:v>
                </c:pt>
                <c:pt idx="82">
                  <c:v>45170</c:v>
                </c:pt>
                <c:pt idx="83">
                  <c:v>45200</c:v>
                </c:pt>
                <c:pt idx="84">
                  <c:v>45231</c:v>
                </c:pt>
                <c:pt idx="85">
                  <c:v>45261</c:v>
                </c:pt>
                <c:pt idx="86">
                  <c:v>45292</c:v>
                </c:pt>
                <c:pt idx="87">
                  <c:v>45323</c:v>
                </c:pt>
                <c:pt idx="88">
                  <c:v>45352</c:v>
                </c:pt>
                <c:pt idx="89">
                  <c:v>45383</c:v>
                </c:pt>
                <c:pt idx="90">
                  <c:v>45413</c:v>
                </c:pt>
                <c:pt idx="91">
                  <c:v>45444</c:v>
                </c:pt>
                <c:pt idx="92">
                  <c:v>45474</c:v>
                </c:pt>
                <c:pt idx="93">
                  <c:v>45505</c:v>
                </c:pt>
                <c:pt idx="94">
                  <c:v>45536</c:v>
                </c:pt>
                <c:pt idx="95">
                  <c:v>45566</c:v>
                </c:pt>
                <c:pt idx="96">
                  <c:v>45597</c:v>
                </c:pt>
                <c:pt idx="97">
                  <c:v>45627</c:v>
                </c:pt>
                <c:pt idx="98">
                  <c:v>45658</c:v>
                </c:pt>
                <c:pt idx="99">
                  <c:v>45689</c:v>
                </c:pt>
                <c:pt idx="100">
                  <c:v>45717</c:v>
                </c:pt>
                <c:pt idx="101">
                  <c:v>45748</c:v>
                </c:pt>
                <c:pt idx="102">
                  <c:v>45778</c:v>
                </c:pt>
                <c:pt idx="103">
                  <c:v>45809</c:v>
                </c:pt>
                <c:pt idx="104">
                  <c:v>45839</c:v>
                </c:pt>
                <c:pt idx="105">
                  <c:v>45870</c:v>
                </c:pt>
                <c:pt idx="106">
                  <c:v>45901</c:v>
                </c:pt>
                <c:pt idx="107">
                  <c:v>45931</c:v>
                </c:pt>
                <c:pt idx="108">
                  <c:v>45962</c:v>
                </c:pt>
                <c:pt idx="109">
                  <c:v>45992</c:v>
                </c:pt>
                <c:pt idx="110">
                  <c:v>46023</c:v>
                </c:pt>
                <c:pt idx="111">
                  <c:v>46054</c:v>
                </c:pt>
                <c:pt idx="112">
                  <c:v>46082</c:v>
                </c:pt>
                <c:pt idx="113">
                  <c:v>46113</c:v>
                </c:pt>
                <c:pt idx="114">
                  <c:v>46143</c:v>
                </c:pt>
                <c:pt idx="115">
                  <c:v>46174</c:v>
                </c:pt>
                <c:pt idx="116">
                  <c:v>46204</c:v>
                </c:pt>
                <c:pt idx="117">
                  <c:v>46235</c:v>
                </c:pt>
                <c:pt idx="118">
                  <c:v>46266</c:v>
                </c:pt>
                <c:pt idx="119">
                  <c:v>46296</c:v>
                </c:pt>
                <c:pt idx="120">
                  <c:v>46327</c:v>
                </c:pt>
                <c:pt idx="121">
                  <c:v>46357</c:v>
                </c:pt>
                <c:pt idx="122">
                  <c:v>46388</c:v>
                </c:pt>
                <c:pt idx="123">
                  <c:v>46419</c:v>
                </c:pt>
                <c:pt idx="124">
                  <c:v>46447</c:v>
                </c:pt>
                <c:pt idx="125">
                  <c:v>46478</c:v>
                </c:pt>
                <c:pt idx="126">
                  <c:v>46508</c:v>
                </c:pt>
                <c:pt idx="127">
                  <c:v>46539</c:v>
                </c:pt>
                <c:pt idx="128">
                  <c:v>46569</c:v>
                </c:pt>
                <c:pt idx="129">
                  <c:v>46600</c:v>
                </c:pt>
                <c:pt idx="130">
                  <c:v>46631</c:v>
                </c:pt>
                <c:pt idx="131">
                  <c:v>46661</c:v>
                </c:pt>
                <c:pt idx="132">
                  <c:v>46692</c:v>
                </c:pt>
                <c:pt idx="133">
                  <c:v>46722</c:v>
                </c:pt>
                <c:pt idx="134">
                  <c:v>46753</c:v>
                </c:pt>
                <c:pt idx="135">
                  <c:v>46784</c:v>
                </c:pt>
                <c:pt idx="136">
                  <c:v>46813</c:v>
                </c:pt>
                <c:pt idx="137">
                  <c:v>46844</c:v>
                </c:pt>
                <c:pt idx="138">
                  <c:v>46874</c:v>
                </c:pt>
                <c:pt idx="139">
                  <c:v>46905</c:v>
                </c:pt>
                <c:pt idx="140">
                  <c:v>46935</c:v>
                </c:pt>
                <c:pt idx="141">
                  <c:v>46966</c:v>
                </c:pt>
                <c:pt idx="142">
                  <c:v>46997</c:v>
                </c:pt>
                <c:pt idx="143">
                  <c:v>47027</c:v>
                </c:pt>
                <c:pt idx="144">
                  <c:v>47058</c:v>
                </c:pt>
                <c:pt idx="145">
                  <c:v>47088</c:v>
                </c:pt>
                <c:pt idx="146">
                  <c:v>47119</c:v>
                </c:pt>
                <c:pt idx="147">
                  <c:v>47150</c:v>
                </c:pt>
                <c:pt idx="148">
                  <c:v>47178</c:v>
                </c:pt>
                <c:pt idx="149">
                  <c:v>47209</c:v>
                </c:pt>
                <c:pt idx="150">
                  <c:v>47239</c:v>
                </c:pt>
                <c:pt idx="151">
                  <c:v>47270</c:v>
                </c:pt>
                <c:pt idx="152">
                  <c:v>47300</c:v>
                </c:pt>
                <c:pt idx="153">
                  <c:v>47331</c:v>
                </c:pt>
                <c:pt idx="154">
                  <c:v>47362</c:v>
                </c:pt>
                <c:pt idx="155">
                  <c:v>47392</c:v>
                </c:pt>
                <c:pt idx="156">
                  <c:v>47423</c:v>
                </c:pt>
                <c:pt idx="157">
                  <c:v>47453</c:v>
                </c:pt>
                <c:pt idx="158">
                  <c:v>47484</c:v>
                </c:pt>
                <c:pt idx="159">
                  <c:v>47515</c:v>
                </c:pt>
                <c:pt idx="160">
                  <c:v>47543</c:v>
                </c:pt>
                <c:pt idx="161">
                  <c:v>47574</c:v>
                </c:pt>
                <c:pt idx="162">
                  <c:v>47604</c:v>
                </c:pt>
                <c:pt idx="163">
                  <c:v>47635</c:v>
                </c:pt>
                <c:pt idx="164">
                  <c:v>47665</c:v>
                </c:pt>
                <c:pt idx="165">
                  <c:v>47696</c:v>
                </c:pt>
                <c:pt idx="166">
                  <c:v>47727</c:v>
                </c:pt>
                <c:pt idx="167">
                  <c:v>47757</c:v>
                </c:pt>
                <c:pt idx="168">
                  <c:v>47788</c:v>
                </c:pt>
                <c:pt idx="169">
                  <c:v>47818</c:v>
                </c:pt>
                <c:pt idx="170">
                  <c:v>47849</c:v>
                </c:pt>
                <c:pt idx="171">
                  <c:v>47880</c:v>
                </c:pt>
                <c:pt idx="172">
                  <c:v>47908</c:v>
                </c:pt>
                <c:pt idx="173">
                  <c:v>47939</c:v>
                </c:pt>
                <c:pt idx="174">
                  <c:v>47969</c:v>
                </c:pt>
                <c:pt idx="175">
                  <c:v>48000</c:v>
                </c:pt>
                <c:pt idx="176">
                  <c:v>48030</c:v>
                </c:pt>
                <c:pt idx="177">
                  <c:v>48061</c:v>
                </c:pt>
                <c:pt idx="178">
                  <c:v>48092</c:v>
                </c:pt>
                <c:pt idx="179">
                  <c:v>48122</c:v>
                </c:pt>
                <c:pt idx="180">
                  <c:v>48153</c:v>
                </c:pt>
                <c:pt idx="181">
                  <c:v>48183</c:v>
                </c:pt>
                <c:pt idx="182">
                  <c:v>48214</c:v>
                </c:pt>
                <c:pt idx="183">
                  <c:v>48245</c:v>
                </c:pt>
                <c:pt idx="184">
                  <c:v>48274</c:v>
                </c:pt>
                <c:pt idx="185">
                  <c:v>48305</c:v>
                </c:pt>
                <c:pt idx="186">
                  <c:v>48335</c:v>
                </c:pt>
                <c:pt idx="187">
                  <c:v>48366</c:v>
                </c:pt>
                <c:pt idx="188">
                  <c:v>48396</c:v>
                </c:pt>
                <c:pt idx="189">
                  <c:v>48427</c:v>
                </c:pt>
                <c:pt idx="190">
                  <c:v>48458</c:v>
                </c:pt>
                <c:pt idx="191">
                  <c:v>48488</c:v>
                </c:pt>
                <c:pt idx="192">
                  <c:v>48519</c:v>
                </c:pt>
                <c:pt idx="193">
                  <c:v>48549</c:v>
                </c:pt>
                <c:pt idx="194">
                  <c:v>48580</c:v>
                </c:pt>
                <c:pt idx="195">
                  <c:v>48611</c:v>
                </c:pt>
                <c:pt idx="196">
                  <c:v>48639</c:v>
                </c:pt>
                <c:pt idx="197">
                  <c:v>48670</c:v>
                </c:pt>
                <c:pt idx="198">
                  <c:v>48700</c:v>
                </c:pt>
                <c:pt idx="199">
                  <c:v>48731</c:v>
                </c:pt>
                <c:pt idx="200">
                  <c:v>48761</c:v>
                </c:pt>
                <c:pt idx="201">
                  <c:v>48792</c:v>
                </c:pt>
                <c:pt idx="202">
                  <c:v>48823</c:v>
                </c:pt>
                <c:pt idx="203">
                  <c:v>48853</c:v>
                </c:pt>
                <c:pt idx="204">
                  <c:v>48884</c:v>
                </c:pt>
                <c:pt idx="205">
                  <c:v>48914</c:v>
                </c:pt>
                <c:pt idx="206">
                  <c:v>48945</c:v>
                </c:pt>
                <c:pt idx="207">
                  <c:v>48976</c:v>
                </c:pt>
                <c:pt idx="208">
                  <c:v>49004</c:v>
                </c:pt>
                <c:pt idx="209">
                  <c:v>49035</c:v>
                </c:pt>
                <c:pt idx="210">
                  <c:v>49065</c:v>
                </c:pt>
                <c:pt idx="211">
                  <c:v>49096</c:v>
                </c:pt>
                <c:pt idx="212">
                  <c:v>49126</c:v>
                </c:pt>
                <c:pt idx="213">
                  <c:v>49157</c:v>
                </c:pt>
                <c:pt idx="214">
                  <c:v>49188</c:v>
                </c:pt>
                <c:pt idx="215">
                  <c:v>49218</c:v>
                </c:pt>
                <c:pt idx="216">
                  <c:v>49249</c:v>
                </c:pt>
                <c:pt idx="217">
                  <c:v>49279</c:v>
                </c:pt>
                <c:pt idx="218">
                  <c:v>49310</c:v>
                </c:pt>
                <c:pt idx="219">
                  <c:v>49341</c:v>
                </c:pt>
                <c:pt idx="220">
                  <c:v>49369</c:v>
                </c:pt>
                <c:pt idx="221">
                  <c:v>49400</c:v>
                </c:pt>
                <c:pt idx="222">
                  <c:v>49430</c:v>
                </c:pt>
                <c:pt idx="223">
                  <c:v>49461</c:v>
                </c:pt>
                <c:pt idx="224">
                  <c:v>49491</c:v>
                </c:pt>
                <c:pt idx="225">
                  <c:v>49522</c:v>
                </c:pt>
                <c:pt idx="226">
                  <c:v>49553</c:v>
                </c:pt>
                <c:pt idx="227">
                  <c:v>49583</c:v>
                </c:pt>
                <c:pt idx="228">
                  <c:v>49614</c:v>
                </c:pt>
                <c:pt idx="229">
                  <c:v>49644</c:v>
                </c:pt>
                <c:pt idx="230">
                  <c:v>49675</c:v>
                </c:pt>
                <c:pt idx="231">
                  <c:v>49706</c:v>
                </c:pt>
                <c:pt idx="232">
                  <c:v>49735</c:v>
                </c:pt>
                <c:pt idx="233">
                  <c:v>49766</c:v>
                </c:pt>
                <c:pt idx="234">
                  <c:v>49796</c:v>
                </c:pt>
                <c:pt idx="235">
                  <c:v>49827</c:v>
                </c:pt>
                <c:pt idx="236">
                  <c:v>49857</c:v>
                </c:pt>
                <c:pt idx="237">
                  <c:v>49888</c:v>
                </c:pt>
                <c:pt idx="238">
                  <c:v>49919</c:v>
                </c:pt>
                <c:pt idx="239">
                  <c:v>49949</c:v>
                </c:pt>
                <c:pt idx="240">
                  <c:v>49980</c:v>
                </c:pt>
                <c:pt idx="241">
                  <c:v>50010</c:v>
                </c:pt>
                <c:pt idx="242">
                  <c:v>50041</c:v>
                </c:pt>
                <c:pt idx="243">
                  <c:v>50072</c:v>
                </c:pt>
                <c:pt idx="244">
                  <c:v>50100</c:v>
                </c:pt>
                <c:pt idx="245">
                  <c:v>50131</c:v>
                </c:pt>
                <c:pt idx="246">
                  <c:v>50161</c:v>
                </c:pt>
                <c:pt idx="247">
                  <c:v>50192</c:v>
                </c:pt>
                <c:pt idx="248">
                  <c:v>50222</c:v>
                </c:pt>
                <c:pt idx="249">
                  <c:v>50253</c:v>
                </c:pt>
                <c:pt idx="250">
                  <c:v>50284</c:v>
                </c:pt>
                <c:pt idx="251">
                  <c:v>50314</c:v>
                </c:pt>
                <c:pt idx="252">
                  <c:v>50345</c:v>
                </c:pt>
                <c:pt idx="253">
                  <c:v>50375</c:v>
                </c:pt>
                <c:pt idx="254">
                  <c:v>50406</c:v>
                </c:pt>
                <c:pt idx="255">
                  <c:v>50437</c:v>
                </c:pt>
                <c:pt idx="256">
                  <c:v>50465</c:v>
                </c:pt>
                <c:pt idx="257">
                  <c:v>50496</c:v>
                </c:pt>
                <c:pt idx="258">
                  <c:v>50526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cat>
          <c:val>
            <c:numRef>
              <c:f>'Chart Data'!$H$1:$H$482</c:f>
              <c:numCache>
                <c:formatCode>_ "R"\ * #,##0.00_ ;_ "R"\ * \-#,##0.00_ ;_ "R"\ * "-"??_ ;_ @_ </c:formatCode>
                <c:ptCount val="482"/>
                <c:pt idx="0">
                  <c:v>500000</c:v>
                </c:pt>
                <c:pt idx="1">
                  <c:v>510916.03304452595</c:v>
                </c:pt>
                <c:pt idx="2">
                  <c:v>521959.9465092629</c:v>
                </c:pt>
                <c:pt idx="3">
                  <c:v>533133.23850270931</c:v>
                </c:pt>
                <c:pt idx="4">
                  <c:v>544437.42468358018</c:v>
                </c:pt>
                <c:pt idx="5">
                  <c:v>555874.03846640652</c:v>
                </c:pt>
                <c:pt idx="6">
                  <c:v>567444.63122954313</c:v>
                </c:pt>
                <c:pt idx="7">
                  <c:v>579150.77252561331</c:v>
                </c:pt>
                <c:pt idx="8">
                  <c:v>590994.05029441905</c:v>
                </c:pt>
                <c:pt idx="9">
                  <c:v>602976.07107834506</c:v>
                </c:pt>
                <c:pt idx="10">
                  <c:v>615098.46024028677</c:v>
                </c:pt>
                <c:pt idx="11">
                  <c:v>627362.8621841307</c:v>
                </c:pt>
                <c:pt idx="12">
                  <c:v>639770.94057781843</c:v>
                </c:pt>
                <c:pt idx="13">
                  <c:v>652642.05706293613</c:v>
                </c:pt>
                <c:pt idx="14">
                  <c:v>665663.95760834275</c:v>
                </c:pt>
                <c:pt idx="15">
                  <c:v>678838.40863677743</c:v>
                </c:pt>
                <c:pt idx="16">
                  <c:v>692167.19726447482</c:v>
                </c:pt>
                <c:pt idx="17">
                  <c:v>705652.13154358801</c:v>
                </c:pt>
                <c:pt idx="18">
                  <c:v>719295.04070745071</c:v>
                </c:pt>
                <c:pt idx="19">
                  <c:v>733097.77541871311</c:v>
                </c:pt>
                <c:pt idx="20">
                  <c:v>747062.20802038477</c:v>
                </c:pt>
                <c:pt idx="21">
                  <c:v>761190.23278981785</c:v>
                </c:pt>
                <c:pt idx="22">
                  <c:v>775483.76619566651</c:v>
                </c:pt>
                <c:pt idx="23">
                  <c:v>789944.74715785589</c:v>
                </c:pt>
                <c:pt idx="24">
                  <c:v>804575.13731059688</c:v>
                </c:pt>
                <c:pt idx="25">
                  <c:v>819714.54996118485</c:v>
                </c:pt>
                <c:pt idx="26">
                  <c:v>835031.31957318983</c:v>
                </c:pt>
                <c:pt idx="27">
                  <c:v>850527.52386868</c:v>
                </c:pt>
                <c:pt idx="28">
                  <c:v>866205.26491006487</c:v>
                </c:pt>
                <c:pt idx="29">
                  <c:v>882066.66938524053</c:v>
                </c:pt>
                <c:pt idx="30">
                  <c:v>898113.88889607508</c:v>
                </c:pt>
                <c:pt idx="31">
                  <c:v>914349.10025027371</c:v>
                </c:pt>
                <c:pt idx="32">
                  <c:v>930774.50575666304</c:v>
                </c:pt>
                <c:pt idx="33">
                  <c:v>947392.33352393471</c:v>
                </c:pt>
                <c:pt idx="34">
                  <c:v>964204.83776288829</c:v>
                </c:pt>
                <c:pt idx="35">
                  <c:v>981214.29909221595</c:v>
                </c:pt>
                <c:pt idx="36">
                  <c:v>998423.02484786813</c:v>
                </c:pt>
                <c:pt idx="37">
                  <c:v>1016192.1811706485</c:v>
                </c:pt>
                <c:pt idx="38">
                  <c:v>1034169.5016834863</c:v>
                </c:pt>
                <c:pt idx="39">
                  <c:v>1052357.4250125734</c:v>
                </c:pt>
                <c:pt idx="40">
                  <c:v>1070758.4183524055</c:v>
                </c:pt>
                <c:pt idx="41">
                  <c:v>1089374.9778004566</c:v>
                </c:pt>
                <c:pt idx="42">
                  <c:v>1108209.6286957751</c:v>
                </c:pt>
                <c:pt idx="43">
                  <c:v>1127264.9259615466</c:v>
                </c:pt>
                <c:pt idx="44">
                  <c:v>1146543.4544516699</c:v>
                </c:pt>
                <c:pt idx="45">
                  <c:v>1166047.829301392</c:v>
                </c:pt>
                <c:pt idx="46">
                  <c:v>1185780.6962820522</c:v>
                </c:pt>
                <c:pt idx="47">
                  <c:v>1205744.7321599815</c:v>
                </c:pt>
                <c:pt idx="48">
                  <c:v>1225942.6450596056</c:v>
                </c:pt>
                <c:pt idx="49">
                  <c:v>1246758.5412408526</c:v>
                </c:pt>
                <c:pt idx="50">
                  <c:v>1267818.293916475</c:v>
                </c:pt>
                <c:pt idx="51">
                  <c:v>1289124.7598450452</c:v>
                </c:pt>
                <c:pt idx="52">
                  <c:v>1310680.8292518242</c:v>
                </c:pt>
                <c:pt idx="53">
                  <c:v>1332489.4262208221</c:v>
                </c:pt>
                <c:pt idx="54">
                  <c:v>1354553.5090914506</c:v>
                </c:pt>
                <c:pt idx="55">
                  <c:v>1376876.070859821</c:v>
                </c:pt>
                <c:pt idx="56">
                  <c:v>1399460.1395847464</c:v>
                </c:pt>
                <c:pt idx="57">
                  <c:v>1422308.7787984966</c:v>
                </c:pt>
                <c:pt idx="58">
                  <c:v>1445425.0879223675</c:v>
                </c:pt>
                <c:pt idx="59">
                  <c:v>1468812.2026871182</c:v>
                </c:pt>
                <c:pt idx="60">
                  <c:v>1492473.2955583329</c:v>
                </c:pt>
                <c:pt idx="61">
                  <c:v>1516816.8923873676</c:v>
                </c:pt>
                <c:pt idx="62">
                  <c:v>1541445.6724307847</c:v>
                </c:pt>
                <c:pt idx="63">
                  <c:v>1566362.9765862478</c:v>
                </c:pt>
                <c:pt idx="64">
                  <c:v>1591572.1848897589</c:v>
                </c:pt>
                <c:pt idx="65">
                  <c:v>1617076.7169741609</c:v>
                </c:pt>
                <c:pt idx="66">
                  <c:v>1642880.0325330114</c:v>
                </c:pt>
                <c:pt idx="67">
                  <c:v>1668985.6317898906</c:v>
                </c:pt>
                <c:pt idx="68">
                  <c:v>1695397.0559732071</c:v>
                </c:pt>
                <c:pt idx="69">
                  <c:v>1722117.8877965661</c:v>
                </c:pt>
                <c:pt idx="70">
                  <c:v>1749151.7519447652</c:v>
                </c:pt>
                <c:pt idx="71">
                  <c:v>1776502.3155654829</c:v>
                </c:pt>
                <c:pt idx="72">
                  <c:v>1804173.2887667287</c:v>
                </c:pt>
                <c:pt idx="73">
                  <c:v>1832599.1951993727</c:v>
                </c:pt>
                <c:pt idx="74">
                  <c:v>1861358.1087642466</c:v>
                </c:pt>
                <c:pt idx="75">
                  <c:v>1890453.9306122384</c:v>
                </c:pt>
                <c:pt idx="76">
                  <c:v>1919890.607595894</c:v>
                </c:pt>
                <c:pt idx="77">
                  <c:v>1949672.1328048098</c:v>
                </c:pt>
                <c:pt idx="78">
                  <c:v>1979802.5461072947</c:v>
                </c:pt>
                <c:pt idx="79">
                  <c:v>2010285.9346983789</c:v>
                </c:pt>
                <c:pt idx="80">
                  <c:v>2041126.4336542434</c:v>
                </c:pt>
                <c:pt idx="81">
                  <c:v>2072328.2264931425</c:v>
                </c:pt>
                <c:pt idx="82">
                  <c:v>2103895.5457429001</c:v>
                </c:pt>
                <c:pt idx="83">
                  <c:v>2135832.6735150507</c:v>
                </c:pt>
                <c:pt idx="84">
                  <c:v>2168143.9420857108</c:v>
                </c:pt>
                <c:pt idx="85">
                  <c:v>2201291.556923483</c:v>
                </c:pt>
                <c:pt idx="86">
                  <c:v>2234827.493315171</c:v>
                </c:pt>
                <c:pt idx="87">
                  <c:v>2268756.3004155173</c:v>
                </c:pt>
                <c:pt idx="88">
                  <c:v>2303082.5806722338</c:v>
                </c:pt>
                <c:pt idx="89">
                  <c:v>2337810.9904503254</c:v>
                </c:pt>
                <c:pt idx="90">
                  <c:v>2372946.2406637259</c:v>
                </c:pt>
                <c:pt idx="91">
                  <c:v>2408493.0974143348</c:v>
                </c:pt>
                <c:pt idx="92">
                  <c:v>2444456.3826385387</c:v>
                </c:pt>
                <c:pt idx="93">
                  <c:v>2480840.9747613091</c:v>
                </c:pt>
                <c:pt idx="94">
                  <c:v>2517651.8093579607</c:v>
                </c:pt>
                <c:pt idx="95">
                  <c:v>2554893.8798236623</c:v>
                </c:pt>
                <c:pt idx="96">
                  <c:v>2592572.2380507933</c:v>
                </c:pt>
                <c:pt idx="97">
                  <c:v>2631178.5688037095</c:v>
                </c:pt>
                <c:pt idx="98">
                  <c:v>2670237.1695139762</c:v>
                </c:pt>
                <c:pt idx="99">
                  <c:v>2709753.3384865695</c:v>
                </c:pt>
                <c:pt idx="100">
                  <c:v>2749732.4360956675</c:v>
                </c:pt>
                <c:pt idx="101">
                  <c:v>2790179.8855117871</c:v>
                </c:pt>
                <c:pt idx="102">
                  <c:v>2831101.1734374366</c:v>
                </c:pt>
                <c:pt idx="103">
                  <c:v>2872501.8508513882</c:v>
                </c:pt>
                <c:pt idx="104">
                  <c:v>2914387.5337616699</c:v>
                </c:pt>
                <c:pt idx="105">
                  <c:v>2956763.9039673768</c:v>
                </c:pt>
                <c:pt idx="106">
                  <c:v>2999636.7098294087</c:v>
                </c:pt>
                <c:pt idx="107">
                  <c:v>3043011.7670502351</c:v>
                </c:pt>
                <c:pt idx="108">
                  <c:v>3086894.9594627977</c:v>
                </c:pt>
                <c:pt idx="109">
                  <c:v>3131809.3703458281</c:v>
                </c:pt>
                <c:pt idx="110">
                  <c:v>3177249.9498208575</c:v>
                </c:pt>
                <c:pt idx="111">
                  <c:v>3223222.861909227</c:v>
                </c:pt>
                <c:pt idx="112">
                  <c:v>3269734.3428432751</c:v>
                </c:pt>
                <c:pt idx="113">
                  <c:v>3316790.7019122853</c:v>
                </c:pt>
                <c:pt idx="114">
                  <c:v>3364398.3223183397</c:v>
                </c:pt>
                <c:pt idx="115">
                  <c:v>3412563.6620422029</c:v>
                </c:pt>
                <c:pt idx="116">
                  <c:v>3461293.2547193477</c:v>
                </c:pt>
                <c:pt idx="117">
                  <c:v>3510593.7105262433</c:v>
                </c:pt>
                <c:pt idx="118">
                  <c:v>3560471.7170770275</c:v>
                </c:pt>
                <c:pt idx="119">
                  <c:v>3610934.0403306824</c:v>
                </c:pt>
                <c:pt idx="120">
                  <c:v>3661987.5255088364</c:v>
                </c:pt>
                <c:pt idx="121">
                  <c:v>3714188.7043379773</c:v>
                </c:pt>
                <c:pt idx="122">
                  <c:v>3767001.41564022</c:v>
                </c:pt>
                <c:pt idx="123">
                  <c:v>3820432.8234676807</c:v>
                </c:pt>
                <c:pt idx="124">
                  <c:v>3874490.1757987509</c:v>
                </c:pt>
                <c:pt idx="125">
                  <c:v>3929180.8055212866</c:v>
                </c:pt>
                <c:pt idx="126">
                  <c:v>3984512.1314273165</c:v>
                </c:pt>
                <c:pt idx="127">
                  <c:v>4040491.6592194005</c:v>
                </c:pt>
                <c:pt idx="128">
                  <c:v>4097126.9825287815</c:v>
                </c:pt>
                <c:pt idx="129">
                  <c:v>4154425.7839454613</c:v>
                </c:pt>
                <c:pt idx="130">
                  <c:v>4212395.8360603442</c:v>
                </c:pt>
                <c:pt idx="131">
                  <c:v>4271045.0025195926</c:v>
                </c:pt>
                <c:pt idx="132">
                  <c:v>4330381.2390913302</c:v>
                </c:pt>
                <c:pt idx="133">
                  <c:v>4390996.7163349958</c:v>
                </c:pt>
                <c:pt idx="134">
                  <c:v>4452322.2988586286</c:v>
                </c:pt>
                <c:pt idx="135">
                  <c:v>4514366.3054865878</c:v>
                </c:pt>
                <c:pt idx="136">
                  <c:v>4577137.1524975682</c:v>
                </c:pt>
                <c:pt idx="137">
                  <c:v>4640643.3547662711</c:v>
                </c:pt>
                <c:pt idx="138">
                  <c:v>4704893.5269184466</c:v>
                </c:pt>
                <c:pt idx="139">
                  <c:v>4769896.3844994716</c:v>
                </c:pt>
                <c:pt idx="140">
                  <c:v>4835660.7451566113</c:v>
                </c:pt>
                <c:pt idx="141">
                  <c:v>4902195.5298351366</c:v>
                </c:pt>
                <c:pt idx="142">
                  <c:v>4969509.7639884511</c:v>
                </c:pt>
                <c:pt idx="143">
                  <c:v>5037612.5788023956</c:v>
                </c:pt>
                <c:pt idx="144">
                  <c:v>5106513.2124338932</c:v>
                </c:pt>
                <c:pt idx="145">
                  <c:v>5176841.8156901244</c:v>
                </c:pt>
                <c:pt idx="146">
                  <c:v>5247994.3126905914</c:v>
                </c:pt>
                <c:pt idx="147">
                  <c:v>5319980.3552820589</c:v>
                </c:pt>
                <c:pt idx="148">
                  <c:v>5392809.7083818745</c:v>
                </c:pt>
                <c:pt idx="149">
                  <c:v>5466492.2513025813</c:v>
                </c:pt>
                <c:pt idx="150">
                  <c:v>5541037.9790920475</c:v>
                </c:pt>
                <c:pt idx="151">
                  <c:v>5616457.0038892971</c:v>
                </c:pt>
                <c:pt idx="152">
                  <c:v>5692759.5562962228</c:v>
                </c:pt>
                <c:pt idx="153">
                  <c:v>5769955.9867653688</c:v>
                </c:pt>
                <c:pt idx="154">
                  <c:v>5848056.7670039702</c:v>
                </c:pt>
                <c:pt idx="155">
                  <c:v>5927072.4913944425</c:v>
                </c:pt>
                <c:pt idx="156">
                  <c:v>6007013.8784315111</c:v>
                </c:pt>
                <c:pt idx="157">
                  <c:v>6088551.5631201454</c:v>
                </c:pt>
                <c:pt idx="158">
                  <c:v>6171044.4550107438</c:v>
                </c:pt>
                <c:pt idx="159">
                  <c:v>6254503.7442763196</c:v>
                </c:pt>
                <c:pt idx="160">
                  <c:v>6338940.7521818308</c:v>
                </c:pt>
                <c:pt idx="161">
                  <c:v>6424366.9326199163</c:v>
                </c:pt>
                <c:pt idx="162">
                  <c:v>6510793.8736646147</c:v>
                </c:pt>
                <c:pt idx="163">
                  <c:v>6598233.2991432883</c:v>
                </c:pt>
                <c:pt idx="164">
                  <c:v>6686697.0702269645</c:v>
                </c:pt>
                <c:pt idx="165">
                  <c:v>6776197.1870393027</c:v>
                </c:pt>
                <c:pt idx="166">
                  <c:v>6866745.7902844148</c:v>
                </c:pt>
                <c:pt idx="167">
                  <c:v>6958355.1628937526</c:v>
                </c:pt>
                <c:pt idx="168">
                  <c:v>7051037.7316922881</c:v>
                </c:pt>
                <c:pt idx="169">
                  <c:v>7145507.2948994683</c:v>
                </c:pt>
                <c:pt idx="170">
                  <c:v>7241083.5611910755</c:v>
                </c:pt>
                <c:pt idx="171">
                  <c:v>7337779.4955017986</c:v>
                </c:pt>
                <c:pt idx="172">
                  <c:v>7435608.2146494593</c:v>
                </c:pt>
                <c:pt idx="173">
                  <c:v>7534582.9891143106</c:v>
                </c:pt>
                <c:pt idx="174">
                  <c:v>7634717.2448391784</c:v>
                </c:pt>
                <c:pt idx="175">
                  <c:v>7736024.5650506942</c:v>
                </c:pt>
                <c:pt idx="176">
                  <c:v>7838518.6921018614</c:v>
                </c:pt>
                <c:pt idx="177">
                  <c:v>7942213.5293362057</c:v>
                </c:pt>
                <c:pt idx="178">
                  <c:v>8047123.1429737685</c:v>
                </c:pt>
                <c:pt idx="179">
                  <c:v>8153261.7640191885</c:v>
                </c:pt>
                <c:pt idx="180">
                  <c:v>8260643.790192144</c:v>
                </c:pt>
                <c:pt idx="181">
                  <c:v>8370029.0506768478</c:v>
                </c:pt>
                <c:pt idx="182">
                  <c:v>8480695.7504003868</c:v>
                </c:pt>
                <c:pt idx="183">
                  <c:v>8592658.9013169818</c:v>
                </c:pt>
                <c:pt idx="184">
                  <c:v>8705933.6912446488</c:v>
                </c:pt>
                <c:pt idx="185">
                  <c:v>8820535.4859254323</c:v>
                </c:pt>
                <c:pt idx="186">
                  <c:v>8936479.8311097678</c:v>
                </c:pt>
                <c:pt idx="187">
                  <c:v>9053782.4546652641</c:v>
                </c:pt>
                <c:pt idx="188">
                  <c:v>9172459.2687101942</c:v>
                </c:pt>
                <c:pt idx="189">
                  <c:v>9292526.3717719745</c:v>
                </c:pt>
                <c:pt idx="190">
                  <c:v>9414000.0509709306</c:v>
                </c:pt>
                <c:pt idx="191">
                  <c:v>9536896.7842296511</c:v>
                </c:pt>
                <c:pt idx="192">
                  <c:v>9661233.2425082196</c:v>
                </c:pt>
                <c:pt idx="193">
                  <c:v>9787818.3573656939</c:v>
                </c:pt>
                <c:pt idx="194">
                  <c:v>9915886.4063270129</c:v>
                </c:pt>
                <c:pt idx="195">
                  <c:v>10045454.761842001</c:v>
                </c:pt>
                <c:pt idx="196">
                  <c:v>10176540.999877291</c:v>
                </c:pt>
                <c:pt idx="197">
                  <c:v>10309162.902300499</c:v>
                </c:pt>
                <c:pt idx="198">
                  <c:v>10443338.459292348</c:v>
                </c:pt>
                <c:pt idx="199">
                  <c:v>10579085.871787032</c:v>
                </c:pt>
                <c:pt idx="200">
                  <c:v>10716423.553941177</c:v>
                </c:pt>
                <c:pt idx="201">
                  <c:v>10855370.135631723</c:v>
                </c:pt>
                <c:pt idx="202">
                  <c:v>10995944.464983072</c:v>
                </c:pt>
                <c:pt idx="203">
                  <c:v>11138165.610923836</c:v>
                </c:pt>
                <c:pt idx="204">
                  <c:v>11282052.865773542</c:v>
                </c:pt>
                <c:pt idx="205">
                  <c:v>11428467.554860547</c:v>
                </c:pt>
                <c:pt idx="206">
                  <c:v>11576597.479866052</c:v>
                </c:pt>
                <c:pt idx="207">
                  <c:v>11726462.734636342</c:v>
                </c:pt>
                <c:pt idx="208">
                  <c:v>11878083.648415439</c:v>
                </c:pt>
                <c:pt idx="209">
                  <c:v>12031480.788602769</c:v>
                </c:pt>
                <c:pt idx="210">
                  <c:v>12186674.963543138</c:v>
                </c:pt>
                <c:pt idx="211">
                  <c:v>12343687.225349378</c:v>
                </c:pt>
                <c:pt idx="212">
                  <c:v>12502538.872758076</c:v>
                </c:pt>
                <c:pt idx="213">
                  <c:v>12663251.454018747</c:v>
                </c:pt>
                <c:pt idx="214">
                  <c:v>12825846.769816864</c:v>
                </c:pt>
                <c:pt idx="215">
                  <c:v>12990346.876231113</c:v>
                </c:pt>
                <c:pt idx="216">
                  <c:v>13156774.087725312</c:v>
                </c:pt>
                <c:pt idx="217">
                  <c:v>13326045.652655933</c:v>
                </c:pt>
                <c:pt idx="218">
                  <c:v>13497300.21990661</c:v>
                </c:pt>
                <c:pt idx="219">
                  <c:v>13670561.020184774</c:v>
                </c:pt>
                <c:pt idx="220">
                  <c:v>13845851.556343663</c:v>
                </c:pt>
                <c:pt idx="221">
                  <c:v>14023195.606570492</c:v>
                </c:pt>
                <c:pt idx="222">
                  <c:v>14202617.227611957</c:v>
                </c:pt>
                <c:pt idx="223">
                  <c:v>14384140.758037549</c:v>
                </c:pt>
                <c:pt idx="224">
                  <c:v>14567790.821541075</c:v>
                </c:pt>
                <c:pt idx="225">
                  <c:v>14753592.33028087</c:v>
                </c:pt>
                <c:pt idx="226">
                  <c:v>14941570.488259137</c:v>
                </c:pt>
                <c:pt idx="227">
                  <c:v>15131750.794740865</c:v>
                </c:pt>
                <c:pt idx="228">
                  <c:v>15324159.04771282</c:v>
                </c:pt>
                <c:pt idx="229">
                  <c:v>15519772.20529538</c:v>
                </c:pt>
                <c:pt idx="230">
                  <c:v>15717676.954767451</c:v>
                </c:pt>
                <c:pt idx="231">
                  <c:v>15917900.141937632</c:v>
                </c:pt>
                <c:pt idx="232">
                  <c:v>16120468.92711094</c:v>
                </c:pt>
                <c:pt idx="233">
                  <c:v>16325410.788773108</c:v>
                </c:pt>
                <c:pt idx="234">
                  <c:v>16532753.527318049</c:v>
                </c:pt>
                <c:pt idx="235">
                  <c:v>16742525.268818978</c:v>
                </c:pt>
                <c:pt idx="236">
                  <c:v>16954754.468843725</c:v>
                </c:pt>
                <c:pt idx="237">
                  <c:v>17169469.916314725</c:v>
                </c:pt>
                <c:pt idx="238">
                  <c:v>17386700.737414259</c:v>
                </c:pt>
                <c:pt idx="239">
                  <c:v>17606476.399535406</c:v>
                </c:pt>
                <c:pt idx="240">
                  <c:v>17828826.715279307</c:v>
                </c:pt>
                <c:pt idx="241">
                  <c:v>18054792.418288492</c:v>
                </c:pt>
                <c:pt idx="242">
                  <c:v>18283405.290735167</c:v>
                </c:pt>
                <c:pt idx="243">
                  <c:v>18514696.343989361</c:v>
                </c:pt>
                <c:pt idx="244">
                  <c:v>18748696.952716734</c:v>
                </c:pt>
                <c:pt idx="245">
                  <c:v>18985438.859134544</c:v>
                </c:pt>
                <c:pt idx="246">
                  <c:v>19224954.177317485</c:v>
                </c:pt>
                <c:pt idx="247">
                  <c:v>19467275.397553973</c:v>
                </c:pt>
                <c:pt idx="248">
                  <c:v>19712435.390753448</c:v>
                </c:pt>
                <c:pt idx="249">
                  <c:v>19960467.412905328</c:v>
                </c:pt>
                <c:pt idx="250">
                  <c:v>20211405.10959018</c:v>
                </c:pt>
                <c:pt idx="251">
                  <c:v>20465282.520543754</c:v>
                </c:pt>
                <c:pt idx="252">
                  <c:v>20722134.084274478</c:v>
                </c:pt>
                <c:pt idx="253">
                  <c:v>20983068.678432647</c:v>
                </c:pt>
                <c:pt idx="254">
                  <c:v>21247060.099682897</c:v>
                </c:pt>
                <c:pt idx="255">
                  <c:v>21514144.158500645</c:v>
                </c:pt>
                <c:pt idx="256">
                  <c:v>21784357.084878061</c:v>
                </c:pt>
                <c:pt idx="257">
                  <c:v>22057735.533238661</c:v>
                </c:pt>
                <c:pt idx="258">
                  <c:v>22334316.587409481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val>
        </c:ser>
        <c:ser>
          <c:idx val="1"/>
          <c:order val="1"/>
          <c:tx>
            <c:v>Target</c:v>
          </c:tx>
          <c:spPr>
            <a:ln>
              <a:solidFill>
                <a:srgbClr val="AAAAAA"/>
              </a:solidFill>
            </a:ln>
          </c:spPr>
          <c:marker>
            <c:symbol val="none"/>
          </c:marker>
          <c:val>
            <c:numRef>
              <c:f>'Chart Data'!$I$1:$I$482</c:f>
              <c:numCache>
                <c:formatCode>_ "R"\ * #,##0.00_ ;_ "R"\ * \-#,##0.00_ ;_ "R"\ * "-"??_ ;_ @_ </c:formatCode>
                <c:ptCount val="482"/>
                <c:pt idx="0">
                  <c:v>6000000</c:v>
                </c:pt>
                <c:pt idx="1">
                  <c:v>6030530.8828456178</c:v>
                </c:pt>
                <c:pt idx="2">
                  <c:v>6061217.1214924585</c:v>
                </c:pt>
                <c:pt idx="3">
                  <c:v>6092059.5064654816</c:v>
                </c:pt>
                <c:pt idx="4">
                  <c:v>6123058.8323122198</c:v>
                </c:pt>
                <c:pt idx="5">
                  <c:v>6154215.8976232447</c:v>
                </c:pt>
                <c:pt idx="6">
                  <c:v>6185531.5050527407</c:v>
                </c:pt>
                <c:pt idx="7">
                  <c:v>6217006.4613391813</c:v>
                </c:pt>
                <c:pt idx="8">
                  <c:v>6248641.5773261143</c:v>
                </c:pt>
                <c:pt idx="9">
                  <c:v>6280437.6679830477</c:v>
                </c:pt>
                <c:pt idx="10">
                  <c:v>6312395.5524264472</c:v>
                </c:pt>
                <c:pt idx="11">
                  <c:v>6344516.0539408363</c:v>
                </c:pt>
                <c:pt idx="12">
                  <c:v>6376800.0000000047</c:v>
                </c:pt>
                <c:pt idx="13">
                  <c:v>6409248.2222883273</c:v>
                </c:pt>
                <c:pt idx="14">
                  <c:v>6441861.5567221893</c:v>
                </c:pt>
                <c:pt idx="15">
                  <c:v>6474640.8434715187</c:v>
                </c:pt>
                <c:pt idx="16">
                  <c:v>6507586.9269814324</c:v>
                </c:pt>
                <c:pt idx="17">
                  <c:v>6540700.6559939897</c:v>
                </c:pt>
                <c:pt idx="18">
                  <c:v>6573982.8835700583</c:v>
                </c:pt>
                <c:pt idx="19">
                  <c:v>6607434.4671112876</c:v>
                </c:pt>
                <c:pt idx="20">
                  <c:v>6641056.2683822</c:v>
                </c:pt>
                <c:pt idx="21">
                  <c:v>6674849.1535323896</c:v>
                </c:pt>
                <c:pt idx="22">
                  <c:v>6708813.9931188347</c:v>
                </c:pt>
                <c:pt idx="23">
                  <c:v>6742951.6621283274</c:v>
                </c:pt>
                <c:pt idx="24">
                  <c:v>6777263.0400000121</c:v>
                </c:pt>
                <c:pt idx="25">
                  <c:v>6811749.010648042</c:v>
                </c:pt>
                <c:pt idx="26">
                  <c:v>6846410.4624843504</c:v>
                </c:pt>
                <c:pt idx="27">
                  <c:v>6881248.2884415379</c:v>
                </c:pt>
                <c:pt idx="28">
                  <c:v>6916263.3859958742</c:v>
                </c:pt>
                <c:pt idx="29">
                  <c:v>6951456.6571904207</c:v>
                </c:pt>
                <c:pt idx="30">
                  <c:v>6986829.0086582657</c:v>
                </c:pt>
                <c:pt idx="31">
                  <c:v>7022381.3516458841</c:v>
                </c:pt>
                <c:pt idx="32">
                  <c:v>7058114.6020366093</c:v>
                </c:pt>
                <c:pt idx="33">
                  <c:v>7094029.6803742303</c:v>
                </c:pt>
                <c:pt idx="34">
                  <c:v>7130127.5118867038</c:v>
                </c:pt>
                <c:pt idx="35">
                  <c:v>7166409.0265099928</c:v>
                </c:pt>
                <c:pt idx="36">
                  <c:v>7202875.1589120189</c:v>
                </c:pt>
                <c:pt idx="37">
                  <c:v>7239526.8485167446</c:v>
                </c:pt>
                <c:pt idx="38">
                  <c:v>7276365.0395283736</c:v>
                </c:pt>
                <c:pt idx="39">
                  <c:v>7313390.6809556726</c:v>
                </c:pt>
                <c:pt idx="40">
                  <c:v>7350604.7266364219</c:v>
                </c:pt>
                <c:pt idx="41">
                  <c:v>7388008.1352619855</c:v>
                </c:pt>
                <c:pt idx="42">
                  <c:v>7425601.870402012</c:v>
                </c:pt>
                <c:pt idx="43">
                  <c:v>7463386.9005292533</c:v>
                </c:pt>
                <c:pt idx="44">
                  <c:v>7501364.1990445163</c:v>
                </c:pt>
                <c:pt idx="45">
                  <c:v>7539534.7443017401</c:v>
                </c:pt>
                <c:pt idx="46">
                  <c:v>7577899.5196331972</c:v>
                </c:pt>
                <c:pt idx="47">
                  <c:v>7616459.5133748287</c:v>
                </c:pt>
                <c:pt idx="48">
                  <c:v>7655215.7188917026</c:v>
                </c:pt>
                <c:pt idx="49">
                  <c:v>7694169.1346036056</c:v>
                </c:pt>
                <c:pt idx="50">
                  <c:v>7733320.7640107647</c:v>
                </c:pt>
                <c:pt idx="51">
                  <c:v>7772671.6157196974</c:v>
                </c:pt>
                <c:pt idx="52">
                  <c:v>7812222.7034691973</c:v>
                </c:pt>
                <c:pt idx="53">
                  <c:v>7851975.0461564464</c:v>
                </c:pt>
                <c:pt idx="54">
                  <c:v>7891929.6678632665</c:v>
                </c:pt>
                <c:pt idx="55">
                  <c:v>7932087.5978824981</c:v>
                </c:pt>
                <c:pt idx="56">
                  <c:v>7972449.8707445199</c:v>
                </c:pt>
                <c:pt idx="57">
                  <c:v>8013017.5262438972</c:v>
                </c:pt>
                <c:pt idx="58">
                  <c:v>8053791.60946617</c:v>
                </c:pt>
                <c:pt idx="59">
                  <c:v>8094773.1708147759</c:v>
                </c:pt>
                <c:pt idx="60">
                  <c:v>8135963.2660381086</c:v>
                </c:pt>
                <c:pt idx="61">
                  <c:v>8177362.9562567193</c:v>
                </c:pt>
                <c:pt idx="62">
                  <c:v>8218973.3079906479</c:v>
                </c:pt>
                <c:pt idx="63">
                  <c:v>8260795.3931869017</c:v>
                </c:pt>
                <c:pt idx="64">
                  <c:v>8302830.2892470704</c:v>
                </c:pt>
                <c:pt idx="65">
                  <c:v>8345079.0790550793</c:v>
                </c:pt>
                <c:pt idx="66">
                  <c:v>8387542.8510050876</c:v>
                </c:pt>
                <c:pt idx="67">
                  <c:v>8430222.6990295276</c:v>
                </c:pt>
                <c:pt idx="68">
                  <c:v>8473119.722627284</c:v>
                </c:pt>
                <c:pt idx="69">
                  <c:v>8516235.0268920232</c:v>
                </c:pt>
                <c:pt idx="70">
                  <c:v>8559569.7225406542</c:v>
                </c:pt>
                <c:pt idx="71">
                  <c:v>8603124.9259419516</c:v>
                </c:pt>
                <c:pt idx="72">
                  <c:v>8646901.7591453101</c:v>
                </c:pt>
                <c:pt idx="73">
                  <c:v>8690901.3499096502</c:v>
                </c:pt>
                <c:pt idx="74">
                  <c:v>8735124.8317324687</c:v>
                </c:pt>
                <c:pt idx="75">
                  <c:v>8779573.3438790478</c:v>
                </c:pt>
                <c:pt idx="76">
                  <c:v>8824248.0314117949</c:v>
                </c:pt>
                <c:pt idx="77">
                  <c:v>8869150.0452197473</c:v>
                </c:pt>
                <c:pt idx="78">
                  <c:v>8914280.5420482159</c:v>
                </c:pt>
                <c:pt idx="79">
                  <c:v>8959640.6845285911</c:v>
                </c:pt>
                <c:pt idx="80">
                  <c:v>9005231.6412082873</c:v>
                </c:pt>
                <c:pt idx="81">
                  <c:v>9051054.586580852</c:v>
                </c:pt>
                <c:pt idx="82">
                  <c:v>9097110.7011162173</c:v>
                </c:pt>
                <c:pt idx="83">
                  <c:v>9143401.1712911166</c:v>
                </c:pt>
                <c:pt idx="84">
                  <c:v>9189927.1896196455</c:v>
                </c:pt>
                <c:pt idx="85">
                  <c:v>9236689.9546839856</c:v>
                </c:pt>
                <c:pt idx="86">
                  <c:v>9283690.6711652782</c:v>
                </c:pt>
                <c:pt idx="87">
                  <c:v>9330930.5498746615</c:v>
                </c:pt>
                <c:pt idx="88">
                  <c:v>9378410.8077844661</c:v>
                </c:pt>
                <c:pt idx="89">
                  <c:v>9426132.6680595577</c:v>
                </c:pt>
                <c:pt idx="90">
                  <c:v>9474097.360088855</c:v>
                </c:pt>
                <c:pt idx="91">
                  <c:v>9522306.1195169967</c:v>
                </c:pt>
                <c:pt idx="92">
                  <c:v>9570760.1882761773</c:v>
                </c:pt>
                <c:pt idx="93">
                  <c:v>9619460.8146181386</c:v>
                </c:pt>
                <c:pt idx="94">
                  <c:v>9668409.2531463262</c:v>
                </c:pt>
                <c:pt idx="95">
                  <c:v>9717606.7648482099</c:v>
                </c:pt>
                <c:pt idx="96">
                  <c:v>9767054.6171277706</c:v>
                </c:pt>
                <c:pt idx="97">
                  <c:v>9816754.0838381499</c:v>
                </c:pt>
                <c:pt idx="98">
                  <c:v>9866706.445314467</c:v>
                </c:pt>
                <c:pt idx="99">
                  <c:v>9916912.9884067997</c:v>
                </c:pt>
                <c:pt idx="100">
                  <c:v>9967375.0065133385</c:v>
                </c:pt>
                <c:pt idx="101">
                  <c:v>10018093.799613705</c:v>
                </c:pt>
                <c:pt idx="102">
                  <c:v>10069070.674302442</c:v>
                </c:pt>
                <c:pt idx="103">
                  <c:v>10120306.943822671</c:v>
                </c:pt>
                <c:pt idx="104">
                  <c:v>10171803.928099928</c:v>
                </c:pt>
                <c:pt idx="105">
                  <c:v>10223562.953776164</c:v>
                </c:pt>
                <c:pt idx="106">
                  <c:v>10275585.354243921</c:v>
                </c:pt>
                <c:pt idx="107">
                  <c:v>10327872.469680684</c:v>
                </c:pt>
                <c:pt idx="108">
                  <c:v>10380425.647083402</c:v>
                </c:pt>
                <c:pt idx="109">
                  <c:v>10433246.240303194</c:v>
                </c:pt>
                <c:pt idx="110">
                  <c:v>10486335.610080225</c:v>
                </c:pt>
                <c:pt idx="111">
                  <c:v>10539695.124078758</c:v>
                </c:pt>
                <c:pt idx="112">
                  <c:v>10593326.156922389</c:v>
                </c:pt>
                <c:pt idx="113">
                  <c:v>10647230.090229459</c:v>
                </c:pt>
                <c:pt idx="114">
                  <c:v>10701408.312648648</c:v>
                </c:pt>
                <c:pt idx="115">
                  <c:v>10755862.219894748</c:v>
                </c:pt>
                <c:pt idx="116">
                  <c:v>10810593.214784618</c:v>
                </c:pt>
                <c:pt idx="117">
                  <c:v>10865602.707273323</c:v>
                </c:pt>
                <c:pt idx="118">
                  <c:v>10920892.114490455</c:v>
                </c:pt>
                <c:pt idx="119">
                  <c:v>10976462.860776646</c:v>
                </c:pt>
                <c:pt idx="120">
                  <c:v>11032316.377720254</c:v>
                </c:pt>
                <c:pt idx="121">
                  <c:v>11088454.104194248</c:v>
                </c:pt>
                <c:pt idx="122">
                  <c:v>11144877.486393277</c:v>
                </c:pt>
                <c:pt idx="123">
                  <c:v>11201587.977870917</c:v>
                </c:pt>
                <c:pt idx="124">
                  <c:v>11258587.039577127</c:v>
                </c:pt>
                <c:pt idx="125">
                  <c:v>11315876.139895881</c:v>
                </c:pt>
                <c:pt idx="126">
                  <c:v>11373456.754682995</c:v>
                </c:pt>
                <c:pt idx="127">
                  <c:v>11431330.36730415</c:v>
                </c:pt>
                <c:pt idx="128">
                  <c:v>11489498.468673103</c:v>
                </c:pt>
                <c:pt idx="129">
                  <c:v>11547962.557290098</c:v>
                </c:pt>
                <c:pt idx="130">
                  <c:v>11606724.139280466</c:v>
                </c:pt>
                <c:pt idx="131">
                  <c:v>11665784.72843343</c:v>
                </c:pt>
                <c:pt idx="132">
                  <c:v>11725145.846241098</c:v>
                </c:pt>
                <c:pt idx="133">
                  <c:v>11784809.021937661</c:v>
                </c:pt>
                <c:pt idx="134">
                  <c:v>11844775.792538788</c:v>
                </c:pt>
                <c:pt idx="135">
                  <c:v>11905047.702881224</c:v>
                </c:pt>
                <c:pt idx="136">
                  <c:v>11965626.305662585</c:v>
                </c:pt>
                <c:pt idx="137">
                  <c:v>12026513.161481358</c:v>
                </c:pt>
                <c:pt idx="138">
                  <c:v>12087709.838877104</c:v>
                </c:pt>
                <c:pt idx="139">
                  <c:v>12149217.914370868</c:v>
                </c:pt>
                <c:pt idx="140">
                  <c:v>12211038.972505791</c:v>
                </c:pt>
                <c:pt idx="141">
                  <c:v>12273174.605887933</c:v>
                </c:pt>
                <c:pt idx="142">
                  <c:v>12335626.415227296</c:v>
                </c:pt>
                <c:pt idx="143">
                  <c:v>12398396.009379065</c:v>
                </c:pt>
                <c:pt idx="144">
                  <c:v>12461485.005385052</c:v>
                </c:pt>
                <c:pt idx="145">
                  <c:v>12524895.028515359</c:v>
                </c:pt>
                <c:pt idx="146">
                  <c:v>12588627.712310238</c:v>
                </c:pt>
                <c:pt idx="147">
                  <c:v>12652684.698622178</c:v>
                </c:pt>
                <c:pt idx="148">
                  <c:v>12717067.637658209</c:v>
                </c:pt>
                <c:pt idx="149">
                  <c:v>12781778.188022399</c:v>
                </c:pt>
                <c:pt idx="150">
                  <c:v>12846818.016758598</c:v>
                </c:pt>
                <c:pt idx="151">
                  <c:v>12912188.799393371</c:v>
                </c:pt>
                <c:pt idx="152">
                  <c:v>12977892.219979167</c:v>
                </c:pt>
                <c:pt idx="153">
                  <c:v>13043929.971137708</c:v>
                </c:pt>
                <c:pt idx="154">
                  <c:v>13110303.754103584</c:v>
                </c:pt>
                <c:pt idx="155">
                  <c:v>13177015.278768085</c:v>
                </c:pt>
                <c:pt idx="156">
                  <c:v>13244066.26372325</c:v>
                </c:pt>
                <c:pt idx="157">
                  <c:v>13311458.436306139</c:v>
                </c:pt>
                <c:pt idx="158">
                  <c:v>13379193.532643335</c:v>
                </c:pt>
                <c:pt idx="159">
                  <c:v>13447273.297695667</c:v>
                </c:pt>
                <c:pt idx="160">
                  <c:v>13515699.48530316</c:v>
                </c:pt>
                <c:pt idx="161">
                  <c:v>13584473.858230222</c:v>
                </c:pt>
                <c:pt idx="162">
                  <c:v>13653598.188211054</c:v>
                </c:pt>
                <c:pt idx="163">
                  <c:v>13723074.25599529</c:v>
                </c:pt>
                <c:pt idx="164">
                  <c:v>13792903.851393875</c:v>
                </c:pt>
                <c:pt idx="165">
                  <c:v>13863088.773325171</c:v>
                </c:pt>
                <c:pt idx="166">
                  <c:v>13933630.829861304</c:v>
                </c:pt>
                <c:pt idx="167">
                  <c:v>14004531.838274736</c:v>
                </c:pt>
                <c:pt idx="168">
                  <c:v>14075793.625085086</c:v>
                </c:pt>
                <c:pt idx="169">
                  <c:v>14147418.026106181</c:v>
                </c:pt>
                <c:pt idx="170">
                  <c:v>14219406.886493353</c:v>
                </c:pt>
                <c:pt idx="171">
                  <c:v>14291762.060790971</c:v>
                </c:pt>
                <c:pt idx="172">
                  <c:v>14364485.412980214</c:v>
                </c:pt>
                <c:pt idx="173">
                  <c:v>14437578.816527095</c:v>
                </c:pt>
                <c:pt idx="174">
                  <c:v>14511044.154430723</c:v>
                </c:pt>
                <c:pt idx="175">
                  <c:v>14584883.319271808</c:v>
                </c:pt>
                <c:pt idx="176">
                  <c:v>14659098.213261425</c:v>
                </c:pt>
                <c:pt idx="177">
                  <c:v>14733690.748290008</c:v>
                </c:pt>
                <c:pt idx="178">
                  <c:v>14808662.84597661</c:v>
                </c:pt>
                <c:pt idx="179">
                  <c:v>14884016.437718404</c:v>
                </c:pt>
                <c:pt idx="180">
                  <c:v>14959753.464740444</c:v>
                </c:pt>
                <c:pt idx="181">
                  <c:v>15035875.878145665</c:v>
                </c:pt>
                <c:pt idx="182">
                  <c:v>15112385.638965152</c:v>
                </c:pt>
                <c:pt idx="183">
                  <c:v>15189284.718208659</c:v>
                </c:pt>
                <c:pt idx="184">
                  <c:v>15266575.096915387</c:v>
                </c:pt>
                <c:pt idx="185">
                  <c:v>15344258.766205013</c:v>
                </c:pt>
                <c:pt idx="186">
                  <c:v>15422337.727328988</c:v>
                </c:pt>
                <c:pt idx="187">
                  <c:v>15500813.991722094</c:v>
                </c:pt>
                <c:pt idx="188">
                  <c:v>15579689.581054257</c:v>
                </c:pt>
                <c:pt idx="189">
                  <c:v>15658966.527282635</c:v>
                </c:pt>
                <c:pt idx="190">
                  <c:v>15738646.872703955</c:v>
                </c:pt>
                <c:pt idx="191">
                  <c:v>15818732.670007134</c:v>
                </c:pt>
                <c:pt idx="192">
                  <c:v>15899225.982326157</c:v>
                </c:pt>
                <c:pt idx="193">
                  <c:v>15980128.883293224</c:v>
                </c:pt>
                <c:pt idx="194">
                  <c:v>16061443.457092175</c:v>
                </c:pt>
                <c:pt idx="195">
                  <c:v>16143171.798512176</c:v>
                </c:pt>
                <c:pt idx="196">
                  <c:v>16225316.013001686</c:v>
                </c:pt>
                <c:pt idx="197">
                  <c:v>16307878.216722701</c:v>
                </c:pt>
                <c:pt idx="198">
                  <c:v>16390860.536605261</c:v>
                </c:pt>
                <c:pt idx="199">
                  <c:v>16474265.110402254</c:v>
                </c:pt>
                <c:pt idx="200">
                  <c:v>16558094.086744478</c:v>
                </c:pt>
                <c:pt idx="201">
                  <c:v>16642349.625195997</c:v>
                </c:pt>
                <c:pt idx="202">
                  <c:v>16727033.896309776</c:v>
                </c:pt>
                <c:pt idx="203">
                  <c:v>16812149.081683595</c:v>
                </c:pt>
                <c:pt idx="204">
                  <c:v>16897697.374016251</c:v>
                </c:pt>
                <c:pt idx="205">
                  <c:v>16983680.977164052</c:v>
                </c:pt>
                <c:pt idx="206">
                  <c:v>17070102.106197577</c:v>
                </c:pt>
                <c:pt idx="207">
                  <c:v>17156962.987458754</c:v>
                </c:pt>
                <c:pt idx="208">
                  <c:v>17244265.858618207</c:v>
                </c:pt>
                <c:pt idx="209">
                  <c:v>17332012.968732901</c:v>
                </c:pt>
                <c:pt idx="210">
                  <c:v>17420206.578304086</c:v>
                </c:pt>
                <c:pt idx="211">
                  <c:v>17508848.959335532</c:v>
                </c:pt>
                <c:pt idx="212">
                  <c:v>17597942.395392049</c:v>
                </c:pt>
                <c:pt idx="213">
                  <c:v>17687489.181658324</c:v>
                </c:pt>
                <c:pt idx="214">
                  <c:v>17777491.624998048</c:v>
                </c:pt>
                <c:pt idx="215">
                  <c:v>17867952.044013344</c:v>
                </c:pt>
                <c:pt idx="216">
                  <c:v>17958872.769104492</c:v>
                </c:pt>
                <c:pt idx="217">
                  <c:v>18050256.142529972</c:v>
                </c:pt>
                <c:pt idx="218">
                  <c:v>18142104.5184668</c:v>
                </c:pt>
                <c:pt idx="219">
                  <c:v>18234420.263071179</c:v>
                </c:pt>
                <c:pt idx="220">
                  <c:v>18327205.754539445</c:v>
                </c:pt>
                <c:pt idx="221">
                  <c:v>18420463.383169342</c:v>
                </c:pt>
                <c:pt idx="222">
                  <c:v>18514195.551421598</c:v>
                </c:pt>
                <c:pt idx="223">
                  <c:v>18608404.673981816</c:v>
                </c:pt>
                <c:pt idx="224">
                  <c:v>18703093.177822679</c:v>
                </c:pt>
                <c:pt idx="225">
                  <c:v>18798263.502266478</c:v>
                </c:pt>
                <c:pt idx="226">
                  <c:v>18893918.099047936</c:v>
                </c:pt>
                <c:pt idx="227">
                  <c:v>18990059.432377394</c:v>
                </c:pt>
                <c:pt idx="228">
                  <c:v>19086689.979004268</c:v>
                </c:pt>
                <c:pt idx="229">
                  <c:v>19183812.228280868</c:v>
                </c:pt>
                <c:pt idx="230">
                  <c:v>19281428.682226531</c:v>
                </c:pt>
                <c:pt idx="231">
                  <c:v>19379541.855592065</c:v>
                </c:pt>
                <c:pt idx="232">
                  <c:v>19478154.275924537</c:v>
                </c:pt>
                <c:pt idx="233">
                  <c:v>19577268.483632393</c:v>
                </c:pt>
                <c:pt idx="234">
                  <c:v>19676887.032050893</c:v>
                </c:pt>
                <c:pt idx="235">
                  <c:v>19777012.487507895</c:v>
                </c:pt>
                <c:pt idx="236">
                  <c:v>19877647.429389965</c:v>
                </c:pt>
                <c:pt idx="237">
                  <c:v>19978794.450208832</c:v>
                </c:pt>
                <c:pt idx="238">
                  <c:v>20080456.155668166</c:v>
                </c:pt>
                <c:pt idx="239">
                  <c:v>20182635.164730713</c:v>
                </c:pt>
                <c:pt idx="240">
                  <c:v>20285334.109685753</c:v>
                </c:pt>
                <c:pt idx="241">
                  <c:v>20388555.636216924</c:v>
                </c:pt>
                <c:pt idx="242">
                  <c:v>20492302.403470375</c:v>
                </c:pt>
                <c:pt idx="243">
                  <c:v>20596577.084123265</c:v>
                </c:pt>
                <c:pt idx="244">
                  <c:v>20701382.364452615</c:v>
                </c:pt>
                <c:pt idx="245">
                  <c:v>20806720.944404524</c:v>
                </c:pt>
                <c:pt idx="246">
                  <c:v>20912595.537663706</c:v>
                </c:pt>
                <c:pt idx="247">
                  <c:v>21019008.871723406</c:v>
                </c:pt>
                <c:pt idx="248">
                  <c:v>21125963.68795567</c:v>
                </c:pt>
                <c:pt idx="249">
                  <c:v>21233462.741681963</c:v>
                </c:pt>
                <c:pt idx="250">
                  <c:v>21341508.802244145</c:v>
                </c:pt>
                <c:pt idx="251">
                  <c:v>21450104.653075818</c:v>
                </c:pt>
                <c:pt idx="252">
                  <c:v>21559253.091774035</c:v>
                </c:pt>
                <c:pt idx="253">
                  <c:v>21668956.930171367</c:v>
                </c:pt>
                <c:pt idx="254">
                  <c:v>21779218.994408336</c:v>
                </c:pt>
                <c:pt idx="255">
                  <c:v>21890042.125006225</c:v>
                </c:pt>
                <c:pt idx="256">
                  <c:v>22001429.176940259</c:v>
                </c:pt>
                <c:pt idx="257">
                  <c:v>22113383.019713145</c:v>
                </c:pt>
                <c:pt idx="258">
                  <c:v>22225906.537429001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</c:numCache>
            </c:numRef>
          </c:val>
        </c:ser>
        <c:dLbls/>
        <c:marker val="1"/>
        <c:axId val="59113472"/>
        <c:axId val="59115008"/>
      </c:lineChart>
      <c:dateAx>
        <c:axId val="59113472"/>
        <c:scaling>
          <c:orientation val="minMax"/>
        </c:scaling>
        <c:axPos val="b"/>
        <c:numFmt formatCode="mmm\-yy" sourceLinked="1"/>
        <c:tickLblPos val="nextTo"/>
        <c:crossAx val="59115008"/>
        <c:crosses val="autoZero"/>
        <c:auto val="1"/>
        <c:lblOffset val="100"/>
        <c:baseTimeUnit val="months"/>
      </c:dateAx>
      <c:valAx>
        <c:axId val="59115008"/>
        <c:scaling>
          <c:orientation val="minMax"/>
        </c:scaling>
        <c:axPos val="l"/>
        <c:majorGridlines/>
        <c:numFmt formatCode="_ &quot;R&quot;\ * #,##0.00_ ;_ &quot;R&quot;\ * \-#,##0.00_ ;_ &quot;R&quot;\ * &quot;-&quot;??_ ;_ @_ " sourceLinked="1"/>
        <c:tickLblPos val="nextTo"/>
        <c:crossAx val="59113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25520581426096"/>
          <c:y val="1.2607914395315974E-2"/>
          <c:w val="0.82734675978770456"/>
          <c:h val="5.1707248132444983E-2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142136</xdr:colOff>
      <xdr:row>5</xdr:row>
      <xdr:rowOff>104643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14286" cy="1057143"/>
        </a:xfrm>
        <a:prstGeom prst="rect">
          <a:avLst/>
        </a:prstGeom>
      </xdr:spPr>
    </xdr:pic>
    <xdr:clientData/>
  </xdr:twoCellAnchor>
  <xdr:twoCellAnchor>
    <xdr:from>
      <xdr:col>9</xdr:col>
      <xdr:colOff>123825</xdr:colOff>
      <xdr:row>4</xdr:row>
      <xdr:rowOff>123825</xdr:rowOff>
    </xdr:from>
    <xdr:to>
      <xdr:col>21</xdr:col>
      <xdr:colOff>561975</xdr:colOff>
      <xdr:row>30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ealthy@stealthywealth.co.za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twitter.com/stealthy_wealth" TargetMode="External"/><Relationship Id="rId1" Type="http://schemas.openxmlformats.org/officeDocument/2006/relationships/hyperlink" Target="http://www.stealthywealth.co.za/?s=e01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workbookViewId="0"/>
  </sheetViews>
  <sheetFormatPr defaultRowHeight="15"/>
  <cols>
    <col min="1" max="1" width="2.140625" style="6" customWidth="1"/>
    <col min="2" max="2" width="5.5703125" style="6" customWidth="1"/>
    <col min="3" max="3" width="42.28515625" style="6" customWidth="1"/>
    <col min="4" max="4" width="17" style="6" customWidth="1"/>
    <col min="5" max="5" width="9.140625" style="6"/>
    <col min="6" max="6" width="5.28515625" style="6" customWidth="1"/>
    <col min="7" max="7" width="12.85546875" style="6" customWidth="1"/>
    <col min="8" max="8" width="5.5703125" style="6" customWidth="1"/>
    <col min="9" max="9" width="9.28515625" style="6" customWidth="1"/>
    <col min="10" max="16384" width="9.140625" style="6"/>
  </cols>
  <sheetData>
    <row r="1" spans="2:9">
      <c r="B1" s="32"/>
      <c r="C1" s="32"/>
      <c r="D1" s="32"/>
      <c r="E1" s="32"/>
      <c r="F1" s="32"/>
      <c r="G1" s="32"/>
      <c r="H1" s="32"/>
      <c r="I1" s="32"/>
    </row>
    <row r="2" spans="2:9">
      <c r="B2" s="32"/>
      <c r="C2" s="32"/>
      <c r="D2" s="32"/>
      <c r="E2" s="32"/>
      <c r="F2" s="32"/>
      <c r="G2" s="32"/>
      <c r="H2" s="32"/>
      <c r="I2" s="32"/>
    </row>
    <row r="3" spans="2:9">
      <c r="B3" s="32"/>
      <c r="C3" s="32"/>
      <c r="D3" s="32"/>
      <c r="E3" s="32"/>
      <c r="F3" s="32"/>
      <c r="G3" s="32"/>
      <c r="H3" s="32"/>
      <c r="I3" s="32"/>
    </row>
    <row r="4" spans="2:9">
      <c r="B4" s="32"/>
      <c r="C4" s="32"/>
      <c r="D4" s="32"/>
      <c r="E4" s="32"/>
      <c r="F4" s="32"/>
      <c r="G4" s="32"/>
      <c r="H4" s="32"/>
      <c r="I4" s="32"/>
    </row>
    <row r="5" spans="2:9">
      <c r="B5" s="32"/>
      <c r="C5" s="32"/>
      <c r="D5" s="32"/>
      <c r="E5" s="32"/>
      <c r="F5" s="32"/>
      <c r="G5" s="32"/>
      <c r="H5" s="32"/>
      <c r="I5" s="32"/>
    </row>
    <row r="6" spans="2:9">
      <c r="B6" s="32"/>
      <c r="C6" s="32"/>
      <c r="D6" s="32"/>
      <c r="E6" s="32"/>
      <c r="F6" s="32"/>
      <c r="G6" s="32"/>
      <c r="H6" s="32"/>
      <c r="I6" s="32"/>
    </row>
    <row r="7" spans="2:9">
      <c r="B7" s="32"/>
      <c r="C7" s="33" t="s">
        <v>36</v>
      </c>
      <c r="D7" s="32"/>
      <c r="E7" s="32"/>
      <c r="F7" s="32"/>
      <c r="G7" s="32"/>
      <c r="H7" s="32"/>
      <c r="I7" s="32"/>
    </row>
    <row r="8" spans="2:9">
      <c r="B8" s="32"/>
      <c r="C8" s="34" t="s">
        <v>35</v>
      </c>
      <c r="D8" s="32"/>
      <c r="E8" s="32"/>
      <c r="F8" s="32"/>
      <c r="G8" s="32"/>
      <c r="H8" s="32"/>
      <c r="I8" s="32"/>
    </row>
    <row r="9" spans="2:9">
      <c r="B9" s="32"/>
      <c r="C9" s="35" t="s">
        <v>24</v>
      </c>
      <c r="D9" s="32"/>
      <c r="E9" s="32"/>
      <c r="F9" s="32"/>
      <c r="G9" s="32"/>
      <c r="H9" s="32"/>
      <c r="I9" s="32"/>
    </row>
    <row r="10" spans="2:9">
      <c r="B10" s="32"/>
      <c r="C10" s="34" t="s">
        <v>33</v>
      </c>
      <c r="D10" s="32"/>
      <c r="E10" s="32"/>
      <c r="F10" s="32"/>
      <c r="G10" s="32"/>
      <c r="H10" s="32"/>
      <c r="I10" s="32"/>
    </row>
    <row r="11" spans="2:9">
      <c r="B11" s="32"/>
      <c r="C11" s="36"/>
      <c r="D11" s="32"/>
      <c r="E11" s="32"/>
      <c r="F11" s="32"/>
      <c r="G11" s="32"/>
      <c r="H11" s="32"/>
      <c r="I11" s="32"/>
    </row>
    <row r="12" spans="2:9">
      <c r="B12" s="32"/>
      <c r="C12" s="36"/>
      <c r="D12" s="32"/>
      <c r="E12" s="32"/>
      <c r="F12" s="32"/>
      <c r="G12" s="32"/>
      <c r="H12" s="32"/>
      <c r="I12" s="32"/>
    </row>
    <row r="13" spans="2:9">
      <c r="B13" s="32"/>
      <c r="C13" s="37" t="s">
        <v>34</v>
      </c>
      <c r="D13" s="37"/>
      <c r="E13" s="37"/>
      <c r="F13" s="37"/>
      <c r="G13" s="37"/>
      <c r="H13" s="37"/>
      <c r="I13" s="37"/>
    </row>
    <row r="15" spans="2:9">
      <c r="C15" s="5" t="s">
        <v>0</v>
      </c>
    </row>
    <row r="16" spans="2:9">
      <c r="C16" s="7"/>
      <c r="D16" s="8" t="s">
        <v>8</v>
      </c>
      <c r="E16" s="8" t="s">
        <v>9</v>
      </c>
    </row>
    <row r="17" spans="2:8">
      <c r="C17" s="8" t="s">
        <v>1</v>
      </c>
      <c r="D17" s="9">
        <v>6.2799999999999995E-2</v>
      </c>
      <c r="E17" s="10">
        <f>(1+D17)^(1/12)-1</f>
        <v>5.0884804742696854E-3</v>
      </c>
    </row>
    <row r="18" spans="2:8">
      <c r="C18" s="8" t="s">
        <v>2</v>
      </c>
      <c r="D18" s="9">
        <v>0.15</v>
      </c>
      <c r="E18" s="10">
        <f>(1+D18)^(1/12)-1</f>
        <v>1.171491691985338E-2</v>
      </c>
    </row>
    <row r="20" spans="2:8">
      <c r="C20" s="5" t="s">
        <v>23</v>
      </c>
    </row>
    <row r="21" spans="2:8">
      <c r="C21" s="8" t="s">
        <v>25</v>
      </c>
      <c r="D21" s="11">
        <v>500000</v>
      </c>
    </row>
    <row r="22" spans="2:8">
      <c r="C22" s="8" t="s">
        <v>26</v>
      </c>
      <c r="D22" s="11">
        <v>5000</v>
      </c>
    </row>
    <row r="23" spans="2:8">
      <c r="C23" s="8" t="s">
        <v>27</v>
      </c>
      <c r="D23" s="11">
        <v>20000</v>
      </c>
    </row>
    <row r="24" spans="2:8">
      <c r="C24" s="8" t="s">
        <v>32</v>
      </c>
      <c r="D24" s="12">
        <v>42675</v>
      </c>
    </row>
    <row r="25" spans="2:8" ht="15.75" thickBot="1"/>
    <row r="26" spans="2:8" ht="15.75" thickBot="1">
      <c r="B26" s="13"/>
      <c r="C26" s="14"/>
      <c r="D26" s="14"/>
      <c r="E26" s="14"/>
      <c r="F26" s="14"/>
      <c r="G26" s="14"/>
      <c r="H26" s="15"/>
    </row>
    <row r="27" spans="2:8" ht="15.75" thickBot="1">
      <c r="B27" s="16"/>
      <c r="C27" s="17" t="s">
        <v>28</v>
      </c>
      <c r="D27" s="18">
        <f>IF(SUM('Retirement Date'!B3:M43)&gt;=481,"More than 40",TRUNC((1+SUM('Retirement Date'!B3:M43))/12))</f>
        <v>21</v>
      </c>
      <c r="E27" s="19" t="s">
        <v>30</v>
      </c>
      <c r="F27" s="18">
        <f>MOD((1+SUM('Retirement Date'!B3:M42)),12)</f>
        <v>6</v>
      </c>
      <c r="G27" s="20" t="s">
        <v>31</v>
      </c>
      <c r="H27" s="21"/>
    </row>
    <row r="28" spans="2:8" ht="15.75" thickBot="1">
      <c r="B28" s="16"/>
      <c r="C28" s="22"/>
      <c r="D28" s="23"/>
      <c r="E28" s="24"/>
      <c r="F28" s="23"/>
      <c r="G28" s="24"/>
      <c r="H28" s="21"/>
    </row>
    <row r="29" spans="2:8" ht="15.75" thickBot="1">
      <c r="B29" s="16"/>
      <c r="C29" s="25" t="s">
        <v>29</v>
      </c>
      <c r="D29" s="26">
        <f>IF(SUM('Retirement Date'!B3:M43)&gt;=481,"A LONG LONG time away…you not gonna make it!",EDATE(D24,(1+SUM('Retirement Date'!B3:M42))))</f>
        <v>50526</v>
      </c>
      <c r="E29" s="26"/>
      <c r="F29" s="26"/>
      <c r="G29" s="27"/>
      <c r="H29" s="21"/>
    </row>
    <row r="30" spans="2:8" ht="15.75" thickBot="1">
      <c r="B30" s="28"/>
      <c r="C30" s="29"/>
      <c r="D30" s="29"/>
      <c r="E30" s="29"/>
      <c r="F30" s="29"/>
      <c r="G30" s="29"/>
      <c r="H30" s="30"/>
    </row>
    <row r="31" spans="2:8">
      <c r="B31" s="31"/>
      <c r="C31" s="31"/>
      <c r="D31" s="31"/>
      <c r="E31" s="31"/>
      <c r="F31" s="31"/>
      <c r="G31" s="31"/>
      <c r="H31" s="31"/>
    </row>
    <row r="32" spans="2:8">
      <c r="C32" s="31"/>
      <c r="D32" s="31"/>
      <c r="E32" s="31"/>
      <c r="F32" s="31"/>
      <c r="G32" s="31"/>
      <c r="H32" s="31"/>
    </row>
    <row r="33" spans="3:8">
      <c r="C33" s="31"/>
      <c r="D33" s="31"/>
      <c r="E33" s="31"/>
      <c r="F33" s="31"/>
      <c r="G33" s="31"/>
      <c r="H33" s="31"/>
    </row>
    <row r="34" spans="3:8">
      <c r="C34" s="31"/>
      <c r="D34" s="31"/>
      <c r="E34" s="31"/>
      <c r="F34" s="31"/>
      <c r="G34" s="31"/>
      <c r="H34" s="31"/>
    </row>
    <row r="35" spans="3:8">
      <c r="C35" s="31"/>
      <c r="D35" s="31"/>
      <c r="E35" s="31"/>
      <c r="F35" s="31"/>
      <c r="G35" s="31"/>
      <c r="H35" s="31"/>
    </row>
    <row r="36" spans="3:8">
      <c r="C36" s="31"/>
      <c r="D36" s="31"/>
      <c r="E36" s="31"/>
      <c r="F36" s="31"/>
      <c r="G36" s="31"/>
      <c r="H36" s="31"/>
    </row>
  </sheetData>
  <sheetProtection password="DC8A" sheet="1" objects="1" scenarios="1"/>
  <mergeCells count="2">
    <mergeCell ref="D29:G29"/>
    <mergeCell ref="C13:I13"/>
  </mergeCells>
  <hyperlinks>
    <hyperlink ref="C10" r:id="rId1"/>
    <hyperlink ref="C9" r:id="rId2"/>
    <hyperlink ref="C8" r:id="rId3"/>
  </hyperlinks>
  <pageMargins left="0.7" right="0.7" top="0.75" bottom="0.75" header="0.3" footer="0.3"/>
  <pageSetup paperSize="9"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C13" sqref="C13"/>
    </sheetView>
  </sheetViews>
  <sheetFormatPr defaultRowHeight="12.75"/>
  <cols>
    <col min="1" max="1" width="16.85546875" style="2" customWidth="1"/>
    <col min="2" max="2" width="7.42578125" style="2" customWidth="1"/>
    <col min="3" max="3" width="15.7109375" style="2" bestFit="1" customWidth="1"/>
    <col min="4" max="4" width="15.28515625" style="2" bestFit="1" customWidth="1"/>
    <col min="5" max="5" width="16.42578125" style="2" customWidth="1"/>
    <col min="6" max="14" width="15.7109375" style="2" bestFit="1" customWidth="1"/>
    <col min="15" max="15" width="14.7109375" style="2" bestFit="1" customWidth="1"/>
    <col min="16" max="16" width="16.28515625" style="2" bestFit="1" customWidth="1"/>
    <col min="17" max="17" width="14.7109375" style="2" bestFit="1" customWidth="1"/>
    <col min="18" max="18" width="14.7109375" style="2" customWidth="1"/>
    <col min="19" max="19" width="9.140625" style="2"/>
    <col min="20" max="20" width="12.42578125" style="2" bestFit="1" customWidth="1"/>
    <col min="21" max="16384" width="9.140625" style="2"/>
  </cols>
  <sheetData>
    <row r="1" spans="1:16">
      <c r="A1" s="2" t="s">
        <v>5</v>
      </c>
      <c r="B1" s="1" t="s">
        <v>7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3</v>
      </c>
      <c r="P1" s="2" t="s">
        <v>4</v>
      </c>
    </row>
    <row r="2" spans="1:16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>
        <f>'Early Retirement'!D23*300</f>
        <v>6000000</v>
      </c>
      <c r="P2" s="4">
        <f>O2-N2</f>
        <v>6000000</v>
      </c>
    </row>
    <row r="3" spans="1:16">
      <c r="A3" s="3">
        <f>'Early Retirement'!D22</f>
        <v>5000</v>
      </c>
      <c r="B3" s="1">
        <v>1</v>
      </c>
      <c r="C3" s="3">
        <f>('Early Retirement'!D21+$A3)*(1+'Early Retirement'!$E$18)</f>
        <v>510916.03304452595</v>
      </c>
      <c r="D3" s="3">
        <f>(C3+$A3)*(1+'Early Retirement'!$E$18)</f>
        <v>521959.9465092629</v>
      </c>
      <c r="E3" s="3">
        <f>(D3+$A3)*(1+'Early Retirement'!$E$18)</f>
        <v>533133.23850270931</v>
      </c>
      <c r="F3" s="3">
        <f>(E3+$A3)*(1+'Early Retirement'!$E$18)</f>
        <v>544437.42468358018</v>
      </c>
      <c r="G3" s="3">
        <f>(F3+$A3)*(1+'Early Retirement'!$E$18)</f>
        <v>555874.03846640652</v>
      </c>
      <c r="H3" s="3">
        <f>(G3+$A3)*(1+'Early Retirement'!$E$18)</f>
        <v>567444.63122954313</v>
      </c>
      <c r="I3" s="3">
        <f>(H3+$A3)*(1+'Early Retirement'!$E$18)</f>
        <v>579150.77252561331</v>
      </c>
      <c r="J3" s="3">
        <f>(I3+$A3)*(1+'Early Retirement'!$E$18)</f>
        <v>590994.05029441905</v>
      </c>
      <c r="K3" s="3">
        <f>(J3+$A3)*(1+'Early Retirement'!$E$18)</f>
        <v>602976.07107834506</v>
      </c>
      <c r="L3" s="3">
        <f>(K3+$A3)*(1+'Early Retirement'!$E$18)</f>
        <v>615098.46024028677</v>
      </c>
      <c r="M3" s="3">
        <f>(L3+$A3)*(1+'Early Retirement'!$E$18)</f>
        <v>627362.8621841307</v>
      </c>
      <c r="N3" s="3">
        <f>(M3+$A3)*(1+'Early Retirement'!$E$18)</f>
        <v>639770.94057781843</v>
      </c>
      <c r="O3" s="4">
        <f>O2+O2*'Early Retirement'!$D$17</f>
        <v>6376800</v>
      </c>
      <c r="P3" s="4">
        <f t="shared" ref="P3:P17" si="0">O3-N3</f>
        <v>5737029.0594221819</v>
      </c>
    </row>
    <row r="4" spans="1:16">
      <c r="A4" s="4">
        <f>A3*(1+'Early Retirement'!$D$17)</f>
        <v>5314</v>
      </c>
      <c r="B4" s="1">
        <v>2</v>
      </c>
      <c r="C4" s="3">
        <f>(N3+$A4)*(1+'Early Retirement'!$E$18)</f>
        <v>652642.05706293613</v>
      </c>
      <c r="D4" s="3">
        <f>(C4+$A4)*(1+'Early Retirement'!$E$18)</f>
        <v>665663.95760834275</v>
      </c>
      <c r="E4" s="3">
        <f>(D4+$A4)*(1+'Early Retirement'!$E$18)</f>
        <v>678838.40863677743</v>
      </c>
      <c r="F4" s="3">
        <f>(E4+$A4)*(1+'Early Retirement'!$E$18)</f>
        <v>692167.19726447482</v>
      </c>
      <c r="G4" s="3">
        <f>(F4+$A4)*(1+'Early Retirement'!$E$18)</f>
        <v>705652.13154358801</v>
      </c>
      <c r="H4" s="3">
        <f>(G4+$A4)*(1+'Early Retirement'!$E$18)</f>
        <v>719295.04070745071</v>
      </c>
      <c r="I4" s="3">
        <f>(H4+$A4)*(1+'Early Retirement'!$E$18)</f>
        <v>733097.77541871311</v>
      </c>
      <c r="J4" s="3">
        <f>(I4+$A4)*(1+'Early Retirement'!$E$18)</f>
        <v>747062.20802038477</v>
      </c>
      <c r="K4" s="3">
        <f>(J4+$A4)*(1+'Early Retirement'!$E$18)</f>
        <v>761190.23278981785</v>
      </c>
      <c r="L4" s="3">
        <f>(K4+$A4)*(1+'Early Retirement'!$E$18)</f>
        <v>775483.76619566651</v>
      </c>
      <c r="M4" s="3">
        <f>(L4+$A4)*(1+'Early Retirement'!$E$18)</f>
        <v>789944.74715785589</v>
      </c>
      <c r="N4" s="3">
        <f>(M4+$A4)*(1+'Early Retirement'!$E$18)</f>
        <v>804575.13731059688</v>
      </c>
      <c r="O4" s="4">
        <f>O3+O3*'Early Retirement'!$D$17</f>
        <v>6777263.04</v>
      </c>
      <c r="P4" s="4">
        <f t="shared" si="0"/>
        <v>5972687.9026894029</v>
      </c>
    </row>
    <row r="5" spans="1:16">
      <c r="A5" s="4">
        <f>A4*(1+'Early Retirement'!$D$17)</f>
        <v>5647.7191999999995</v>
      </c>
      <c r="B5" s="1">
        <v>3</v>
      </c>
      <c r="C5" s="3">
        <f>(N4+$A5)*(1+'Early Retirement'!$E$18)</f>
        <v>819714.54996118485</v>
      </c>
      <c r="D5" s="3">
        <f>(C5+$A5)*(1+'Early Retirement'!$E$18)</f>
        <v>835031.31957318983</v>
      </c>
      <c r="E5" s="3">
        <f>(D5+$A5)*(1+'Early Retirement'!$E$18)</f>
        <v>850527.52386868</v>
      </c>
      <c r="F5" s="3">
        <f>(E5+$A5)*(1+'Early Retirement'!$E$18)</f>
        <v>866205.26491006487</v>
      </c>
      <c r="G5" s="3">
        <f>(F5+$A5)*(1+'Early Retirement'!$E$18)</f>
        <v>882066.66938524053</v>
      </c>
      <c r="H5" s="3">
        <f>(G5+$A5)*(1+'Early Retirement'!$E$18)</f>
        <v>898113.88889607508</v>
      </c>
      <c r="I5" s="3">
        <f>(H5+$A5)*(1+'Early Retirement'!$E$18)</f>
        <v>914349.10025027371</v>
      </c>
      <c r="J5" s="3">
        <f>(I5+$A5)*(1+'Early Retirement'!$E$18)</f>
        <v>930774.50575666304</v>
      </c>
      <c r="K5" s="3">
        <f>(J5+$A5)*(1+'Early Retirement'!$E$18)</f>
        <v>947392.33352393471</v>
      </c>
      <c r="L5" s="3">
        <f>(K5+$A5)*(1+'Early Retirement'!$E$18)</f>
        <v>964204.83776288829</v>
      </c>
      <c r="M5" s="3">
        <f>(L5+$A5)*(1+'Early Retirement'!$E$18)</f>
        <v>981214.29909221595</v>
      </c>
      <c r="N5" s="3">
        <f>(M5+$A5)*(1+'Early Retirement'!$E$18)</f>
        <v>998423.02484786813</v>
      </c>
      <c r="O5" s="4">
        <f>O4+O4*'Early Retirement'!$D$17</f>
        <v>7202875.1589120002</v>
      </c>
      <c r="P5" s="4">
        <f t="shared" si="0"/>
        <v>6204452.1340641323</v>
      </c>
    </row>
    <row r="6" spans="1:16">
      <c r="A6" s="4">
        <f>A5*(1+'Early Retirement'!$D$17)</f>
        <v>6002.3959657599989</v>
      </c>
      <c r="B6" s="1">
        <v>4</v>
      </c>
      <c r="C6" s="3">
        <f>(N5+$A6)*(1+'Early Retirement'!$E$18)</f>
        <v>1016192.1811706485</v>
      </c>
      <c r="D6" s="3">
        <f>(C6+$A6)*(1+'Early Retirement'!$E$18)</f>
        <v>1034169.5016834863</v>
      </c>
      <c r="E6" s="3">
        <f>(D6+$A6)*(1+'Early Retirement'!$E$18)</f>
        <v>1052357.4250125734</v>
      </c>
      <c r="F6" s="3">
        <f>(E6+$A6)*(1+'Early Retirement'!$E$18)</f>
        <v>1070758.4183524055</v>
      </c>
      <c r="G6" s="3">
        <f>(F6+$A6)*(1+'Early Retirement'!$E$18)</f>
        <v>1089374.9778004566</v>
      </c>
      <c r="H6" s="3">
        <f>(G6+$A6)*(1+'Early Retirement'!$E$18)</f>
        <v>1108209.6286957751</v>
      </c>
      <c r="I6" s="3">
        <f>(H6+$A6)*(1+'Early Retirement'!$E$18)</f>
        <v>1127264.9259615466</v>
      </c>
      <c r="J6" s="3">
        <f>(I6+$A6)*(1+'Early Retirement'!$E$18)</f>
        <v>1146543.4544516699</v>
      </c>
      <c r="K6" s="3">
        <f>(J6+$A6)*(1+'Early Retirement'!$E$18)</f>
        <v>1166047.829301392</v>
      </c>
      <c r="L6" s="3">
        <f>(K6+$A6)*(1+'Early Retirement'!$E$18)</f>
        <v>1185780.6962820522</v>
      </c>
      <c r="M6" s="3">
        <f>(L6+$A6)*(1+'Early Retirement'!$E$18)</f>
        <v>1205744.7321599815</v>
      </c>
      <c r="N6" s="3">
        <f>(M6+$A6)*(1+'Early Retirement'!$E$18)</f>
        <v>1225942.6450596056</v>
      </c>
      <c r="O6" s="4">
        <f>O5+O5*'Early Retirement'!$D$17</f>
        <v>7655215.7188916737</v>
      </c>
      <c r="P6" s="4">
        <f t="shared" si="0"/>
        <v>6429273.0738320686</v>
      </c>
    </row>
    <row r="7" spans="1:16">
      <c r="A7" s="4">
        <f>A6*(1+'Early Retirement'!$D$17)</f>
        <v>6379.3464324097267</v>
      </c>
      <c r="B7" s="1">
        <v>5</v>
      </c>
      <c r="C7" s="3">
        <f>(N6+$A7)*(1+'Early Retirement'!$E$18)</f>
        <v>1246758.5412408526</v>
      </c>
      <c r="D7" s="3">
        <f>(C7+$A7)*(1+'Early Retirement'!$E$18)</f>
        <v>1267818.293916475</v>
      </c>
      <c r="E7" s="3">
        <f>(D7+$A7)*(1+'Early Retirement'!$E$18)</f>
        <v>1289124.7598450452</v>
      </c>
      <c r="F7" s="3">
        <f>(E7+$A7)*(1+'Early Retirement'!$E$18)</f>
        <v>1310680.8292518242</v>
      </c>
      <c r="G7" s="3">
        <f>(F7+$A7)*(1+'Early Retirement'!$E$18)</f>
        <v>1332489.4262208221</v>
      </c>
      <c r="H7" s="3">
        <f>(G7+$A7)*(1+'Early Retirement'!$E$18)</f>
        <v>1354553.5090914506</v>
      </c>
      <c r="I7" s="3">
        <f>(H7+$A7)*(1+'Early Retirement'!$E$18)</f>
        <v>1376876.070859821</v>
      </c>
      <c r="J7" s="3">
        <f>(I7+$A7)*(1+'Early Retirement'!$E$18)</f>
        <v>1399460.1395847464</v>
      </c>
      <c r="K7" s="3">
        <f>(J7+$A7)*(1+'Early Retirement'!$E$18)</f>
        <v>1422308.7787984966</v>
      </c>
      <c r="L7" s="3">
        <f>(K7+$A7)*(1+'Early Retirement'!$E$18)</f>
        <v>1445425.0879223675</v>
      </c>
      <c r="M7" s="3">
        <f>(L7+$A7)*(1+'Early Retirement'!$E$18)</f>
        <v>1468812.2026871182</v>
      </c>
      <c r="N7" s="3">
        <f>(M7+$A7)*(1+'Early Retirement'!$E$18)</f>
        <v>1492473.2955583329</v>
      </c>
      <c r="O7" s="4">
        <f>O6+O6*'Early Retirement'!$D$17</f>
        <v>8135963.2660380704</v>
      </c>
      <c r="P7" s="4">
        <f t="shared" si="0"/>
        <v>6643489.970479738</v>
      </c>
    </row>
    <row r="8" spans="1:16">
      <c r="A8" s="4">
        <f>A7*(1+'Early Retirement'!$D$17)</f>
        <v>6779.9693883650571</v>
      </c>
      <c r="B8" s="1">
        <v>6</v>
      </c>
      <c r="C8" s="3">
        <f>(N7+$A8)*(1+'Early Retirement'!$E$18)</f>
        <v>1516816.8923873676</v>
      </c>
      <c r="D8" s="3">
        <f>(C8+$A8)*(1+'Early Retirement'!$E$18)</f>
        <v>1541445.6724307847</v>
      </c>
      <c r="E8" s="3">
        <f>(D8+$A8)*(1+'Early Retirement'!$E$18)</f>
        <v>1566362.9765862478</v>
      </c>
      <c r="F8" s="3">
        <f>(E8+$A8)*(1+'Early Retirement'!$E$18)</f>
        <v>1591572.1848897589</v>
      </c>
      <c r="G8" s="3">
        <f>(F8+$A8)*(1+'Early Retirement'!$E$18)</f>
        <v>1617076.7169741609</v>
      </c>
      <c r="H8" s="3">
        <f>(G8+$A8)*(1+'Early Retirement'!$E$18)</f>
        <v>1642880.0325330114</v>
      </c>
      <c r="I8" s="3">
        <f>(H8+$A8)*(1+'Early Retirement'!$E$18)</f>
        <v>1668985.6317898906</v>
      </c>
      <c r="J8" s="3">
        <f>(I8+$A8)*(1+'Early Retirement'!$E$18)</f>
        <v>1695397.0559732071</v>
      </c>
      <c r="K8" s="3">
        <f>(J8+$A8)*(1+'Early Retirement'!$E$18)</f>
        <v>1722117.8877965661</v>
      </c>
      <c r="L8" s="3">
        <f>(K8+$A8)*(1+'Early Retirement'!$E$18)</f>
        <v>1749151.7519447652</v>
      </c>
      <c r="M8" s="3">
        <f>(L8+$A8)*(1+'Early Retirement'!$E$18)</f>
        <v>1776502.3155654829</v>
      </c>
      <c r="N8" s="3">
        <f>(M8+$A8)*(1+'Early Retirement'!$E$18)</f>
        <v>1804173.2887667287</v>
      </c>
      <c r="O8" s="4">
        <f>O7+O7*'Early Retirement'!$D$17</f>
        <v>8646901.7591452617</v>
      </c>
      <c r="P8" s="4">
        <f t="shared" si="0"/>
        <v>6842728.470378533</v>
      </c>
    </row>
    <row r="9" spans="1:16">
      <c r="A9" s="4">
        <f>A8*(1+'Early Retirement'!$D$17)</f>
        <v>7205.7514659543822</v>
      </c>
      <c r="B9" s="1">
        <v>7</v>
      </c>
      <c r="C9" s="3">
        <f>(N8+$A9)*(1+'Early Retirement'!$E$18)</f>
        <v>1832599.1951993727</v>
      </c>
      <c r="D9" s="3">
        <f>(C9+$A9)*(1+'Early Retirement'!$E$18)</f>
        <v>1861358.1087642466</v>
      </c>
      <c r="E9" s="3">
        <f>(D9+$A9)*(1+'Early Retirement'!$E$18)</f>
        <v>1890453.9306122384</v>
      </c>
      <c r="F9" s="3">
        <f>(E9+$A9)*(1+'Early Retirement'!$E$18)</f>
        <v>1919890.607595894</v>
      </c>
      <c r="G9" s="3">
        <f>(F9+$A9)*(1+'Early Retirement'!$E$18)</f>
        <v>1949672.1328048098</v>
      </c>
      <c r="H9" s="3">
        <f>(G9+$A9)*(1+'Early Retirement'!$E$18)</f>
        <v>1979802.5461072947</v>
      </c>
      <c r="I9" s="3">
        <f>(H9+$A9)*(1+'Early Retirement'!$E$18)</f>
        <v>2010285.9346983789</v>
      </c>
      <c r="J9" s="3">
        <f>(I9+$A9)*(1+'Early Retirement'!$E$18)</f>
        <v>2041126.4336542434</v>
      </c>
      <c r="K9" s="3">
        <f>(J9+$A9)*(1+'Early Retirement'!$E$18)</f>
        <v>2072328.2264931425</v>
      </c>
      <c r="L9" s="3">
        <f>(K9+$A9)*(1+'Early Retirement'!$E$18)</f>
        <v>2103895.5457429001</v>
      </c>
      <c r="M9" s="3">
        <f>(L9+$A9)*(1+'Early Retirement'!$E$18)</f>
        <v>2135832.6735150507</v>
      </c>
      <c r="N9" s="3">
        <f>(M9+$A9)*(1+'Early Retirement'!$E$18)</f>
        <v>2168143.9420857108</v>
      </c>
      <c r="O9" s="4">
        <f>O8+O8*'Early Retirement'!$D$17</f>
        <v>9189927.189619584</v>
      </c>
      <c r="P9" s="4">
        <f t="shared" si="0"/>
        <v>7021783.2475338727</v>
      </c>
    </row>
    <row r="10" spans="1:16">
      <c r="A10" s="4">
        <f>A9*(1+'Early Retirement'!$D$17)</f>
        <v>7658.2726580163171</v>
      </c>
      <c r="B10" s="1">
        <v>8</v>
      </c>
      <c r="C10" s="3">
        <f>(N9+$A10)*(1+'Early Retirement'!$E$18)</f>
        <v>2201291.556923483</v>
      </c>
      <c r="D10" s="3">
        <f>(C10+$A10)*(1+'Early Retirement'!$E$18)</f>
        <v>2234827.493315171</v>
      </c>
      <c r="E10" s="3">
        <f>(D10+$A10)*(1+'Early Retirement'!$E$18)</f>
        <v>2268756.3004155173</v>
      </c>
      <c r="F10" s="3">
        <f>(E10+$A10)*(1+'Early Retirement'!$E$18)</f>
        <v>2303082.5806722338</v>
      </c>
      <c r="G10" s="3">
        <f>(F10+$A10)*(1+'Early Retirement'!$E$18)</f>
        <v>2337810.9904503254</v>
      </c>
      <c r="H10" s="3">
        <f>(G10+$A10)*(1+'Early Retirement'!$E$18)</f>
        <v>2372946.2406637259</v>
      </c>
      <c r="I10" s="3">
        <f>(H10+$A10)*(1+'Early Retirement'!$E$18)</f>
        <v>2408493.0974143348</v>
      </c>
      <c r="J10" s="3">
        <f>(I10+$A10)*(1+'Early Retirement'!$E$18)</f>
        <v>2444456.3826385387</v>
      </c>
      <c r="K10" s="3">
        <f>(J10+$A10)*(1+'Early Retirement'!$E$18)</f>
        <v>2480840.9747613091</v>
      </c>
      <c r="L10" s="3">
        <f>(K10+$A10)*(1+'Early Retirement'!$E$18)</f>
        <v>2517651.8093579607</v>
      </c>
      <c r="M10" s="3">
        <f>(L10+$A10)*(1+'Early Retirement'!$E$18)</f>
        <v>2554893.8798236623</v>
      </c>
      <c r="N10" s="3">
        <f>(M10+$A10)*(1+'Early Retirement'!$E$18)</f>
        <v>2592572.2380507933</v>
      </c>
      <c r="O10" s="4">
        <f>O9+O9*'Early Retirement'!$D$17</f>
        <v>9767054.6171276942</v>
      </c>
      <c r="P10" s="4">
        <f t="shared" si="0"/>
        <v>7174482.3790769009</v>
      </c>
    </row>
    <row r="11" spans="1:16">
      <c r="A11" s="4">
        <f>A10*(1+'Early Retirement'!$D$17)</f>
        <v>8139.2121809397413</v>
      </c>
      <c r="B11" s="1">
        <v>9</v>
      </c>
      <c r="C11" s="3">
        <f>(N10+$A11)*(1+'Early Retirement'!$E$18)</f>
        <v>2631178.5688037095</v>
      </c>
      <c r="D11" s="3">
        <f>(C11+$A11)*(1+'Early Retirement'!$E$18)</f>
        <v>2670237.1695139762</v>
      </c>
      <c r="E11" s="3">
        <f>(D11+$A11)*(1+'Early Retirement'!$E$18)</f>
        <v>2709753.3384865695</v>
      </c>
      <c r="F11" s="3">
        <f>(E11+$A11)*(1+'Early Retirement'!$E$18)</f>
        <v>2749732.4360956675</v>
      </c>
      <c r="G11" s="3">
        <f>(F11+$A11)*(1+'Early Retirement'!$E$18)</f>
        <v>2790179.8855117871</v>
      </c>
      <c r="H11" s="3">
        <f>(G11+$A11)*(1+'Early Retirement'!$E$18)</f>
        <v>2831101.1734374366</v>
      </c>
      <c r="I11" s="3">
        <f>(H11+$A11)*(1+'Early Retirement'!$E$18)</f>
        <v>2872501.8508513882</v>
      </c>
      <c r="J11" s="3">
        <f>(I11+$A11)*(1+'Early Retirement'!$E$18)</f>
        <v>2914387.5337616699</v>
      </c>
      <c r="K11" s="3">
        <f>(J11+$A11)*(1+'Early Retirement'!$E$18)</f>
        <v>2956763.9039673768</v>
      </c>
      <c r="L11" s="3">
        <f>(K11+$A11)*(1+'Early Retirement'!$E$18)</f>
        <v>2999636.7098294087</v>
      </c>
      <c r="M11" s="3">
        <f>(L11+$A11)*(1+'Early Retirement'!$E$18)</f>
        <v>3043011.7670502351</v>
      </c>
      <c r="N11" s="3">
        <f>(M11+$A11)*(1+'Early Retirement'!$E$18)</f>
        <v>3086894.9594627977</v>
      </c>
      <c r="O11" s="4">
        <f>O10+O10*'Early Retirement'!$D$17</f>
        <v>10380425.647083314</v>
      </c>
      <c r="P11" s="4">
        <f t="shared" si="0"/>
        <v>7293530.6876205169</v>
      </c>
    </row>
    <row r="12" spans="1:16">
      <c r="A12" s="4">
        <f>A11*(1+'Early Retirement'!$D$17)</f>
        <v>8650.3547059027569</v>
      </c>
      <c r="B12" s="1">
        <v>10</v>
      </c>
      <c r="C12" s="3">
        <f>(N11+$A12)*(1+'Early Retirement'!$E$18)</f>
        <v>3131809.3703458281</v>
      </c>
      <c r="D12" s="3">
        <f>(C12+$A12)*(1+'Early Retirement'!$E$18)</f>
        <v>3177249.9498208575</v>
      </c>
      <c r="E12" s="3">
        <f>(D12+$A12)*(1+'Early Retirement'!$E$18)</f>
        <v>3223222.861909227</v>
      </c>
      <c r="F12" s="3">
        <f>(E12+$A12)*(1+'Early Retirement'!$E$18)</f>
        <v>3269734.3428432751</v>
      </c>
      <c r="G12" s="3">
        <f>(F12+$A12)*(1+'Early Retirement'!$E$18)</f>
        <v>3316790.7019122853</v>
      </c>
      <c r="H12" s="3">
        <f>(G12+$A12)*(1+'Early Retirement'!$E$18)</f>
        <v>3364398.3223183397</v>
      </c>
      <c r="I12" s="3">
        <f>(H12+$A12)*(1+'Early Retirement'!$E$18)</f>
        <v>3412563.6620422029</v>
      </c>
      <c r="J12" s="3">
        <f>(I12+$A12)*(1+'Early Retirement'!$E$18)</f>
        <v>3461293.2547193477</v>
      </c>
      <c r="K12" s="3">
        <f>(J12+$A12)*(1+'Early Retirement'!$E$18)</f>
        <v>3510593.7105262433</v>
      </c>
      <c r="L12" s="3">
        <f>(K12+$A12)*(1+'Early Retirement'!$E$18)</f>
        <v>3560471.7170770275</v>
      </c>
      <c r="M12" s="3">
        <f>(L12+$A12)*(1+'Early Retirement'!$E$18)</f>
        <v>3610934.0403306824</v>
      </c>
      <c r="N12" s="3">
        <f>(M12+$A12)*(1+'Early Retirement'!$E$18)</f>
        <v>3661987.5255088364</v>
      </c>
      <c r="O12" s="4">
        <f>O11+O11*'Early Retirement'!$D$17</f>
        <v>11032316.377720146</v>
      </c>
      <c r="P12" s="4">
        <f t="shared" si="0"/>
        <v>7370328.8522113096</v>
      </c>
    </row>
    <row r="13" spans="1:16">
      <c r="A13" s="4">
        <f>A12*(1+'Early Retirement'!$D$17)</f>
        <v>9193.5969814334494</v>
      </c>
      <c r="B13" s="1">
        <v>11</v>
      </c>
      <c r="C13" s="3">
        <f>(N12+$A13)*(1+'Early Retirement'!$E$18)</f>
        <v>3714188.7043379773</v>
      </c>
      <c r="D13" s="3">
        <f>(C13+$A13)*(1+'Early Retirement'!$E$18)</f>
        <v>3767001.41564022</v>
      </c>
      <c r="E13" s="3">
        <f>(D13+$A13)*(1+'Early Retirement'!$E$18)</f>
        <v>3820432.8234676807</v>
      </c>
      <c r="F13" s="3">
        <f>(E13+$A13)*(1+'Early Retirement'!$E$18)</f>
        <v>3874490.1757987509</v>
      </c>
      <c r="G13" s="3">
        <f>(F13+$A13)*(1+'Early Retirement'!$E$18)</f>
        <v>3929180.8055212866</v>
      </c>
      <c r="H13" s="3">
        <f>(G13+$A13)*(1+'Early Retirement'!$E$18)</f>
        <v>3984512.1314273165</v>
      </c>
      <c r="I13" s="3">
        <f>(H13+$A13)*(1+'Early Retirement'!$E$18)</f>
        <v>4040491.6592194005</v>
      </c>
      <c r="J13" s="3">
        <f>(I13+$A13)*(1+'Early Retirement'!$E$18)</f>
        <v>4097126.9825287815</v>
      </c>
      <c r="K13" s="3">
        <f>(J13+$A13)*(1+'Early Retirement'!$E$18)</f>
        <v>4154425.7839454613</v>
      </c>
      <c r="L13" s="3">
        <f>(K13+$A13)*(1+'Early Retirement'!$E$18)</f>
        <v>4212395.8360603442</v>
      </c>
      <c r="M13" s="3">
        <f>(L13+$A13)*(1+'Early Retirement'!$E$18)</f>
        <v>4271045.0025195926</v>
      </c>
      <c r="N13" s="3">
        <f>(M13+$A13)*(1+'Early Retirement'!$E$18)</f>
        <v>4330381.2390913302</v>
      </c>
      <c r="O13" s="4">
        <f>O12+O12*'Early Retirement'!$D$17</f>
        <v>11725145.846240971</v>
      </c>
      <c r="P13" s="4">
        <f t="shared" si="0"/>
        <v>7394764.607149641</v>
      </c>
    </row>
    <row r="14" spans="1:16">
      <c r="A14" s="4">
        <f>A13*(1+'Early Retirement'!$D$17)</f>
        <v>9770.9548718674705</v>
      </c>
      <c r="B14" s="1">
        <v>12</v>
      </c>
      <c r="C14" s="3">
        <f>(N13+$A14)*(1+'Early Retirement'!$E$18)</f>
        <v>4390996.7163349958</v>
      </c>
      <c r="D14" s="3">
        <f>(C14+$A14)*(1+'Early Retirement'!$E$18)</f>
        <v>4452322.2988586286</v>
      </c>
      <c r="E14" s="3">
        <f>(D14+$A14)*(1+'Early Retirement'!$E$18)</f>
        <v>4514366.3054865878</v>
      </c>
      <c r="F14" s="3">
        <f>(E14+$A14)*(1+'Early Retirement'!$E$18)</f>
        <v>4577137.1524975682</v>
      </c>
      <c r="G14" s="3">
        <f>(F14+$A14)*(1+'Early Retirement'!$E$18)</f>
        <v>4640643.3547662711</v>
      </c>
      <c r="H14" s="3">
        <f>(G14+$A14)*(1+'Early Retirement'!$E$18)</f>
        <v>4704893.5269184466</v>
      </c>
      <c r="I14" s="3">
        <f>(H14+$A14)*(1+'Early Retirement'!$E$18)</f>
        <v>4769896.3844994716</v>
      </c>
      <c r="J14" s="3">
        <f>(I14+$A14)*(1+'Early Retirement'!$E$18)</f>
        <v>4835660.7451566113</v>
      </c>
      <c r="K14" s="3">
        <f>(J14+$A14)*(1+'Early Retirement'!$E$18)</f>
        <v>4902195.5298351366</v>
      </c>
      <c r="L14" s="3">
        <f>(K14+$A14)*(1+'Early Retirement'!$E$18)</f>
        <v>4969509.7639884511</v>
      </c>
      <c r="M14" s="3">
        <f>(L14+$A14)*(1+'Early Retirement'!$E$18)</f>
        <v>5037612.5788023956</v>
      </c>
      <c r="N14" s="3">
        <f>(M14+$A14)*(1+'Early Retirement'!$E$18)</f>
        <v>5106513.2124338932</v>
      </c>
      <c r="O14" s="4">
        <f>O13+O13*'Early Retirement'!$D$17</f>
        <v>12461485.005384903</v>
      </c>
      <c r="P14" s="4">
        <f t="shared" si="0"/>
        <v>7354971.7929510102</v>
      </c>
    </row>
    <row r="15" spans="1:16">
      <c r="A15" s="4">
        <f>A14*(1+'Early Retirement'!$D$17)</f>
        <v>10384.570837820747</v>
      </c>
      <c r="B15" s="1">
        <v>13</v>
      </c>
      <c r="C15" s="3">
        <f>(N14+$A15)*(1+'Early Retirement'!$E$18)</f>
        <v>5176841.8156901244</v>
      </c>
      <c r="D15" s="3">
        <f>(C15+$A15)*(1+'Early Retirement'!$E$18)</f>
        <v>5247994.3126905914</v>
      </c>
      <c r="E15" s="3">
        <f>(D15+$A15)*(1+'Early Retirement'!$E$18)</f>
        <v>5319980.3552820589</v>
      </c>
      <c r="F15" s="3">
        <f>(E15+$A15)*(1+'Early Retirement'!$E$18)</f>
        <v>5392809.7083818745</v>
      </c>
      <c r="G15" s="3">
        <f>(F15+$A15)*(1+'Early Retirement'!$E$18)</f>
        <v>5466492.2513025813</v>
      </c>
      <c r="H15" s="3">
        <f>(G15+$A15)*(1+'Early Retirement'!$E$18)</f>
        <v>5541037.9790920475</v>
      </c>
      <c r="I15" s="3">
        <f>(H15+$A15)*(1+'Early Retirement'!$E$18)</f>
        <v>5616457.0038892971</v>
      </c>
      <c r="J15" s="3">
        <f>(I15+$A15)*(1+'Early Retirement'!$E$18)</f>
        <v>5692759.5562962228</v>
      </c>
      <c r="K15" s="3">
        <f>(J15+$A15)*(1+'Early Retirement'!$E$18)</f>
        <v>5769955.9867653688</v>
      </c>
      <c r="L15" s="3">
        <f>(K15+$A15)*(1+'Early Retirement'!$E$18)</f>
        <v>5848056.7670039702</v>
      </c>
      <c r="M15" s="3">
        <f>(L15+$A15)*(1+'Early Retirement'!$E$18)</f>
        <v>5927072.4913944425</v>
      </c>
      <c r="N15" s="3">
        <f>(M15+$A15)*(1+'Early Retirement'!$E$18)</f>
        <v>6007013.8784315111</v>
      </c>
      <c r="O15" s="4">
        <f>O14+O14*'Early Retirement'!$D$17</f>
        <v>13244066.263723075</v>
      </c>
      <c r="P15" s="4">
        <f t="shared" si="0"/>
        <v>7237052.3852915643</v>
      </c>
    </row>
    <row r="16" spans="1:16">
      <c r="A16" s="4">
        <f>A15*(1+'Early Retirement'!$D$17)</f>
        <v>11036.721886435889</v>
      </c>
      <c r="B16" s="1">
        <v>14</v>
      </c>
      <c r="C16" s="3">
        <f>(N15+$A16)*(1+'Early Retirement'!$E$18)</f>
        <v>6088551.5631201454</v>
      </c>
      <c r="D16" s="3">
        <f>(C16+$A16)*(1+'Early Retirement'!$E$18)</f>
        <v>6171044.4550107438</v>
      </c>
      <c r="E16" s="3">
        <f>(D16+$A16)*(1+'Early Retirement'!$E$18)</f>
        <v>6254503.7442763196</v>
      </c>
      <c r="F16" s="3">
        <f>(E16+$A16)*(1+'Early Retirement'!$E$18)</f>
        <v>6338940.7521818308</v>
      </c>
      <c r="G16" s="3">
        <f>(F16+$A16)*(1+'Early Retirement'!$E$18)</f>
        <v>6424366.9326199163</v>
      </c>
      <c r="H16" s="3">
        <f>(G16+$A16)*(1+'Early Retirement'!$E$18)</f>
        <v>6510793.8736646147</v>
      </c>
      <c r="I16" s="3">
        <f>(H16+$A16)*(1+'Early Retirement'!$E$18)</f>
        <v>6598233.2991432883</v>
      </c>
      <c r="J16" s="3">
        <f>(I16+$A16)*(1+'Early Retirement'!$E$18)</f>
        <v>6686697.0702269645</v>
      </c>
      <c r="K16" s="3">
        <f>(J16+$A16)*(1+'Early Retirement'!$E$18)</f>
        <v>6776197.1870393027</v>
      </c>
      <c r="L16" s="3">
        <f>(K16+$A16)*(1+'Early Retirement'!$E$18)</f>
        <v>6866745.7902844148</v>
      </c>
      <c r="M16" s="3">
        <f>(L16+$A16)*(1+'Early Retirement'!$E$18)</f>
        <v>6958355.1628937526</v>
      </c>
      <c r="N16" s="3">
        <f>(M16+$A16)*(1+'Early Retirement'!$E$18)</f>
        <v>7051037.7316922881</v>
      </c>
      <c r="O16" s="4">
        <f>O15+O15*'Early Retirement'!$D$17</f>
        <v>14075793.625084884</v>
      </c>
      <c r="P16" s="4">
        <f t="shared" si="0"/>
        <v>7024755.8933925964</v>
      </c>
    </row>
    <row r="17" spans="1:16">
      <c r="A17" s="4">
        <f>A16*(1+'Early Retirement'!$D$17)</f>
        <v>11729.828020904062</v>
      </c>
      <c r="B17" s="1">
        <v>15</v>
      </c>
      <c r="C17" s="3">
        <f>(N16+$A17)*(1+'Early Retirement'!$E$18)</f>
        <v>7145507.2948994683</v>
      </c>
      <c r="D17" s="3">
        <f>(C17+$A17)*(1+'Early Retirement'!$E$18)</f>
        <v>7241083.5611910755</v>
      </c>
      <c r="E17" s="3">
        <f>(D17+$A17)*(1+'Early Retirement'!$E$18)</f>
        <v>7337779.4955017986</v>
      </c>
      <c r="F17" s="3">
        <f>(E17+$A17)*(1+'Early Retirement'!$E$18)</f>
        <v>7435608.2146494593</v>
      </c>
      <c r="G17" s="3">
        <f>(F17+$A17)*(1+'Early Retirement'!$E$18)</f>
        <v>7534582.9891143106</v>
      </c>
      <c r="H17" s="3">
        <f>(G17+$A17)*(1+'Early Retirement'!$E$18)</f>
        <v>7634717.2448391784</v>
      </c>
      <c r="I17" s="3">
        <f>(H17+$A17)*(1+'Early Retirement'!$E$18)</f>
        <v>7736024.5650506942</v>
      </c>
      <c r="J17" s="3">
        <f>(I17+$A17)*(1+'Early Retirement'!$E$18)</f>
        <v>7838518.6921018614</v>
      </c>
      <c r="K17" s="3">
        <f>(J17+$A17)*(1+'Early Retirement'!$E$18)</f>
        <v>7942213.5293362057</v>
      </c>
      <c r="L17" s="3">
        <f>(K17+$A17)*(1+'Early Retirement'!$E$18)</f>
        <v>8047123.1429737685</v>
      </c>
      <c r="M17" s="3">
        <f>(L17+$A17)*(1+'Early Retirement'!$E$18)</f>
        <v>8153261.7640191885</v>
      </c>
      <c r="N17" s="3">
        <f>(M17+$A17)*(1+'Early Retirement'!$E$18)</f>
        <v>8260643.790192144</v>
      </c>
      <c r="O17" s="4">
        <f>O16+O16*'Early Retirement'!$D$17</f>
        <v>14959753.464740215</v>
      </c>
      <c r="P17" s="4">
        <f t="shared" si="0"/>
        <v>6699109.6745480709</v>
      </c>
    </row>
    <row r="18" spans="1:16">
      <c r="A18" s="4">
        <f>A17*(1+'Early Retirement'!$D$17)</f>
        <v>12466.461220616837</v>
      </c>
      <c r="B18" s="1">
        <v>16</v>
      </c>
      <c r="C18" s="3">
        <f>(N17+$A18)*(1+'Early Retirement'!$E$18)</f>
        <v>8370029.0506768478</v>
      </c>
      <c r="D18" s="3">
        <f>(C18+$A18)*(1+'Early Retirement'!$E$18)</f>
        <v>8480695.7504003868</v>
      </c>
      <c r="E18" s="3">
        <f>(D18+$A18)*(1+'Early Retirement'!$E$18)</f>
        <v>8592658.9013169818</v>
      </c>
      <c r="F18" s="3">
        <f>(E18+$A18)*(1+'Early Retirement'!$E$18)</f>
        <v>8705933.6912446488</v>
      </c>
      <c r="G18" s="3">
        <f>(F18+$A18)*(1+'Early Retirement'!$E$18)</f>
        <v>8820535.4859254323</v>
      </c>
      <c r="H18" s="3">
        <f>(G18+$A18)*(1+'Early Retirement'!$E$18)</f>
        <v>8936479.8311097678</v>
      </c>
      <c r="I18" s="3">
        <f>(H18+$A18)*(1+'Early Retirement'!$E$18)</f>
        <v>9053782.4546652641</v>
      </c>
      <c r="J18" s="3">
        <f>(I18+$A18)*(1+'Early Retirement'!$E$18)</f>
        <v>9172459.2687101942</v>
      </c>
      <c r="K18" s="3">
        <f>(J18+$A18)*(1+'Early Retirement'!$E$18)</f>
        <v>9292526.3717719745</v>
      </c>
      <c r="L18" s="3">
        <f>(K18+$A18)*(1+'Early Retirement'!$E$18)</f>
        <v>9414000.0509709306</v>
      </c>
      <c r="M18" s="3">
        <f>(L18+$A18)*(1+'Early Retirement'!$E$18)</f>
        <v>9536896.7842296511</v>
      </c>
      <c r="N18" s="3">
        <f>(M18+$A18)*(1+'Early Retirement'!$E$18)</f>
        <v>9661233.2425082196</v>
      </c>
      <c r="O18" s="4">
        <f>O17+O17*'Early Retirement'!$D$17</f>
        <v>15899225.9823259</v>
      </c>
      <c r="P18" s="4">
        <f t="shared" ref="P18:P42" si="1">O18-N18</f>
        <v>6237992.7398176808</v>
      </c>
    </row>
    <row r="19" spans="1:16">
      <c r="A19" s="4">
        <f>A18*(1+'Early Retirement'!$D$17)</f>
        <v>13249.354985271573</v>
      </c>
      <c r="B19" s="1">
        <v>17</v>
      </c>
      <c r="C19" s="3">
        <f>(N18+$A19)*(1+'Early Retirement'!$E$18)</f>
        <v>9787818.3573656939</v>
      </c>
      <c r="D19" s="3">
        <f>(C19+$A19)*(1+'Early Retirement'!$E$18)</f>
        <v>9915886.4063270129</v>
      </c>
      <c r="E19" s="3">
        <f>(D19+$A19)*(1+'Early Retirement'!$E$18)</f>
        <v>10045454.761842001</v>
      </c>
      <c r="F19" s="3">
        <f>(E19+$A19)*(1+'Early Retirement'!$E$18)</f>
        <v>10176540.999877291</v>
      </c>
      <c r="G19" s="3">
        <f>(F19+$A19)*(1+'Early Retirement'!$E$18)</f>
        <v>10309162.902300499</v>
      </c>
      <c r="H19" s="3">
        <f>(G19+$A19)*(1+'Early Retirement'!$E$18)</f>
        <v>10443338.459292348</v>
      </c>
      <c r="I19" s="3">
        <f>(H19+$A19)*(1+'Early Retirement'!$E$18)</f>
        <v>10579085.871787032</v>
      </c>
      <c r="J19" s="3">
        <f>(I19+$A19)*(1+'Early Retirement'!$E$18)</f>
        <v>10716423.553941177</v>
      </c>
      <c r="K19" s="3">
        <f>(J19+$A19)*(1+'Early Retirement'!$E$18)</f>
        <v>10855370.135631723</v>
      </c>
      <c r="L19" s="3">
        <f>(K19+$A19)*(1+'Early Retirement'!$E$18)</f>
        <v>10995944.464983072</v>
      </c>
      <c r="M19" s="3">
        <f>(L19+$A19)*(1+'Early Retirement'!$E$18)</f>
        <v>11138165.610923836</v>
      </c>
      <c r="N19" s="3">
        <f>(M19+$A19)*(1+'Early Retirement'!$E$18)</f>
        <v>11282052.865773542</v>
      </c>
      <c r="O19" s="4">
        <f>O18+O18*'Early Retirement'!$D$17</f>
        <v>16897697.374015968</v>
      </c>
      <c r="P19" s="4">
        <f t="shared" si="1"/>
        <v>5615644.5082424264</v>
      </c>
    </row>
    <row r="20" spans="1:16">
      <c r="A20" s="4">
        <f>A19*(1+'Early Retirement'!$D$17)</f>
        <v>14081.414478346627</v>
      </c>
      <c r="B20" s="1">
        <v>18</v>
      </c>
      <c r="C20" s="3">
        <f>(N19+$A20)*(1+'Early Retirement'!$E$18)</f>
        <v>11428467.554860547</v>
      </c>
      <c r="D20" s="3">
        <f>(C20+$A20)*(1+'Early Retirement'!$E$18)</f>
        <v>11576597.479866052</v>
      </c>
      <c r="E20" s="3">
        <f>(D20+$A20)*(1+'Early Retirement'!$E$18)</f>
        <v>11726462.734636342</v>
      </c>
      <c r="F20" s="3">
        <f>(E20+$A20)*(1+'Early Retirement'!$E$18)</f>
        <v>11878083.648415439</v>
      </c>
      <c r="G20" s="3">
        <f>(F20+$A20)*(1+'Early Retirement'!$E$18)</f>
        <v>12031480.788602769</v>
      </c>
      <c r="H20" s="3">
        <f>(G20+$A20)*(1+'Early Retirement'!$E$18)</f>
        <v>12186674.963543138</v>
      </c>
      <c r="I20" s="3">
        <f>(H20+$A20)*(1+'Early Retirement'!$E$18)</f>
        <v>12343687.225349378</v>
      </c>
      <c r="J20" s="3">
        <f>(I20+$A20)*(1+'Early Retirement'!$E$18)</f>
        <v>12502538.872758076</v>
      </c>
      <c r="K20" s="3">
        <f>(J20+$A20)*(1+'Early Retirement'!$E$18)</f>
        <v>12663251.454018747</v>
      </c>
      <c r="L20" s="3">
        <f>(K20+$A20)*(1+'Early Retirement'!$E$18)</f>
        <v>12825846.769816864</v>
      </c>
      <c r="M20" s="3">
        <f>(L20+$A20)*(1+'Early Retirement'!$E$18)</f>
        <v>12990346.876231113</v>
      </c>
      <c r="N20" s="3">
        <f>(M20+$A20)*(1+'Early Retirement'!$E$18)</f>
        <v>13156774.087725312</v>
      </c>
      <c r="O20" s="4">
        <f>O19+O19*'Early Retirement'!$D$17</f>
        <v>17958872.769104172</v>
      </c>
      <c r="P20" s="4">
        <f t="shared" si="1"/>
        <v>4802098.68137886</v>
      </c>
    </row>
    <row r="21" spans="1:16">
      <c r="A21" s="4">
        <f>A20*(1+'Early Retirement'!$D$17)</f>
        <v>14965.727307586794</v>
      </c>
      <c r="B21" s="1">
        <v>19</v>
      </c>
      <c r="C21" s="3">
        <f>(N20+$A21)*(1+'Early Retirement'!$E$18)</f>
        <v>13326045.652655933</v>
      </c>
      <c r="D21" s="3">
        <f>(C21+$A21)*(1+'Early Retirement'!$E$18)</f>
        <v>13497300.21990661</v>
      </c>
      <c r="E21" s="3">
        <f>(D21+$A21)*(1+'Early Retirement'!$E$18)</f>
        <v>13670561.020184774</v>
      </c>
      <c r="F21" s="3">
        <f>(E21+$A21)*(1+'Early Retirement'!$E$18)</f>
        <v>13845851.556343663</v>
      </c>
      <c r="G21" s="3">
        <f>(F21+$A21)*(1+'Early Retirement'!$E$18)</f>
        <v>14023195.606570492</v>
      </c>
      <c r="H21" s="3">
        <f>(G21+$A21)*(1+'Early Retirement'!$E$18)</f>
        <v>14202617.227611957</v>
      </c>
      <c r="I21" s="3">
        <f>(H21+$A21)*(1+'Early Retirement'!$E$18)</f>
        <v>14384140.758037549</v>
      </c>
      <c r="J21" s="3">
        <f>(I21+$A21)*(1+'Early Retirement'!$E$18)</f>
        <v>14567790.821541075</v>
      </c>
      <c r="K21" s="3">
        <f>(J21+$A21)*(1+'Early Retirement'!$E$18)</f>
        <v>14753592.33028087</v>
      </c>
      <c r="L21" s="3">
        <f>(K21+$A21)*(1+'Early Retirement'!$E$18)</f>
        <v>14941570.488259137</v>
      </c>
      <c r="M21" s="3">
        <f>(L21+$A21)*(1+'Early Retirement'!$E$18)</f>
        <v>15131750.794740865</v>
      </c>
      <c r="N21" s="3">
        <f>(M21+$A21)*(1+'Early Retirement'!$E$18)</f>
        <v>15324159.04771282</v>
      </c>
      <c r="O21" s="4">
        <f>O20+O20*'Early Retirement'!$D$17</f>
        <v>19086689.979003914</v>
      </c>
      <c r="P21" s="4">
        <f t="shared" si="1"/>
        <v>3762530.931291094</v>
      </c>
    </row>
    <row r="22" spans="1:16">
      <c r="A22" s="4">
        <f>A21*(1+'Early Retirement'!$D$17)</f>
        <v>15905.574982503245</v>
      </c>
      <c r="B22" s="1">
        <v>20</v>
      </c>
      <c r="C22" s="3">
        <f>(N21+$A22)*(1+'Early Retirement'!$E$18)</f>
        <v>15519772.20529538</v>
      </c>
      <c r="D22" s="3">
        <f>(C22+$A22)*(1+'Early Retirement'!$E$18)</f>
        <v>15717676.954767451</v>
      </c>
      <c r="E22" s="3">
        <f>(D22+$A22)*(1+'Early Retirement'!$E$18)</f>
        <v>15917900.141937632</v>
      </c>
      <c r="F22" s="3">
        <f>(E22+$A22)*(1+'Early Retirement'!$E$18)</f>
        <v>16120468.92711094</v>
      </c>
      <c r="G22" s="3">
        <f>(F22+$A22)*(1+'Early Retirement'!$E$18)</f>
        <v>16325410.788773108</v>
      </c>
      <c r="H22" s="3">
        <f>(G22+$A22)*(1+'Early Retirement'!$E$18)</f>
        <v>16532753.527318049</v>
      </c>
      <c r="I22" s="3">
        <f>(H22+$A22)*(1+'Early Retirement'!$E$18)</f>
        <v>16742525.268818978</v>
      </c>
      <c r="J22" s="3">
        <f>(I22+$A22)*(1+'Early Retirement'!$E$18)</f>
        <v>16954754.468843725</v>
      </c>
      <c r="K22" s="3">
        <f>(J22+$A22)*(1+'Early Retirement'!$E$18)</f>
        <v>17169469.916314725</v>
      </c>
      <c r="L22" s="3">
        <f>(K22+$A22)*(1+'Early Retirement'!$E$18)</f>
        <v>17386700.737414259</v>
      </c>
      <c r="M22" s="3">
        <f>(L22+$A22)*(1+'Early Retirement'!$E$18)</f>
        <v>17606476.399535406</v>
      </c>
      <c r="N22" s="3">
        <f>(M22+$A22)*(1+'Early Retirement'!$E$18)</f>
        <v>17828826.715279307</v>
      </c>
      <c r="O22" s="4">
        <f>O21+O21*'Early Retirement'!$D$17</f>
        <v>20285334.109685358</v>
      </c>
      <c r="P22" s="4">
        <f t="shared" si="1"/>
        <v>2456507.3944060504</v>
      </c>
    </row>
    <row r="23" spans="1:16">
      <c r="A23" s="4">
        <f>A22*(1+'Early Retirement'!$D$17)</f>
        <v>16904.44509140445</v>
      </c>
      <c r="B23" s="1">
        <v>21</v>
      </c>
      <c r="C23" s="3">
        <f>(N22+$A23)*(1+'Early Retirement'!$E$18)</f>
        <v>18054792.418288492</v>
      </c>
      <c r="D23" s="3">
        <f>(C23+$A23)*(1+'Early Retirement'!$E$18)</f>
        <v>18283405.290735167</v>
      </c>
      <c r="E23" s="3">
        <f>(D23+$A23)*(1+'Early Retirement'!$E$18)</f>
        <v>18514696.343989361</v>
      </c>
      <c r="F23" s="3">
        <f>(E23+$A23)*(1+'Early Retirement'!$E$18)</f>
        <v>18748696.952716734</v>
      </c>
      <c r="G23" s="3">
        <f>(F23+$A23)*(1+'Early Retirement'!$E$18)</f>
        <v>18985438.859134544</v>
      </c>
      <c r="H23" s="3">
        <f>(G23+$A23)*(1+'Early Retirement'!$E$18)</f>
        <v>19224954.177317485</v>
      </c>
      <c r="I23" s="3">
        <f>(H23+$A23)*(1+'Early Retirement'!$E$18)</f>
        <v>19467275.397553973</v>
      </c>
      <c r="J23" s="3">
        <f>(I23+$A23)*(1+'Early Retirement'!$E$18)</f>
        <v>19712435.390753448</v>
      </c>
      <c r="K23" s="3">
        <f>(J23+$A23)*(1+'Early Retirement'!$E$18)</f>
        <v>19960467.412905328</v>
      </c>
      <c r="L23" s="3">
        <f>(K23+$A23)*(1+'Early Retirement'!$E$18)</f>
        <v>20211405.10959018</v>
      </c>
      <c r="M23" s="3">
        <f>(L23+$A23)*(1+'Early Retirement'!$E$18)</f>
        <v>20465282.520543754</v>
      </c>
      <c r="N23" s="3">
        <f>(M23+$A23)*(1+'Early Retirement'!$E$18)</f>
        <v>20722134.084274478</v>
      </c>
      <c r="O23" s="4">
        <f>O22+O22*'Early Retirement'!$D$17</f>
        <v>21559253.091773599</v>
      </c>
      <c r="P23" s="4">
        <f t="shared" si="1"/>
        <v>837119.00749912113</v>
      </c>
    </row>
    <row r="24" spans="1:16">
      <c r="A24" s="4">
        <f>A23*(1+'Early Retirement'!$D$17)</f>
        <v>17966.04424314465</v>
      </c>
      <c r="B24" s="1">
        <v>22</v>
      </c>
      <c r="C24" s="3">
        <f>(N23+$A24)*(1+'Early Retirement'!$E$18)</f>
        <v>20983068.678432647</v>
      </c>
      <c r="D24" s="3">
        <f>(C24+$A24)*(1+'Early Retirement'!$E$18)</f>
        <v>21247060.099682897</v>
      </c>
      <c r="E24" s="3">
        <f>(D24+$A24)*(1+'Early Retirement'!$E$18)</f>
        <v>21514144.158500645</v>
      </c>
      <c r="F24" s="3">
        <f>(E24+$A24)*(1+'Early Retirement'!$E$18)</f>
        <v>21784357.084878061</v>
      </c>
      <c r="G24" s="3">
        <f>(F24+$A24)*(1+'Early Retirement'!$E$18)</f>
        <v>22057735.533238661</v>
      </c>
      <c r="H24" s="3">
        <f>(G24+$A24)*(1+'Early Retirement'!$E$18)</f>
        <v>22334316.587409481</v>
      </c>
      <c r="I24" s="3">
        <f>(H24+$A24)*(1+'Early Retirement'!$E$18)</f>
        <v>22614137.76565152</v>
      </c>
      <c r="J24" s="3">
        <f>(I24+$A24)*(1+'Early Retirement'!$E$18)</f>
        <v>22897237.02574908</v>
      </c>
      <c r="K24" s="3">
        <f>(J24+$A24)*(1+'Early Retirement'!$E$18)</f>
        <v>23183652.770158753</v>
      </c>
      <c r="L24" s="3">
        <f>(K24+$A24)*(1+'Early Retirement'!$E$18)</f>
        <v>23473423.851218723</v>
      </c>
      <c r="M24" s="3">
        <f>(L24+$A24)*(1+'Early Retirement'!$E$18)</f>
        <v>23766589.576419089</v>
      </c>
      <c r="N24" s="3">
        <f>(M24+$A24)*(1+'Early Retirement'!$E$18)</f>
        <v>24063189.713733923</v>
      </c>
      <c r="O24" s="4">
        <f>O23+O23*'Early Retirement'!$D$17</f>
        <v>22913174.18593698</v>
      </c>
      <c r="P24" s="4">
        <f t="shared" si="1"/>
        <v>-1150015.5277969427</v>
      </c>
    </row>
    <row r="25" spans="1:16">
      <c r="A25" s="4">
        <f>A24*(1+'Early Retirement'!$D$17)</f>
        <v>19094.311821614134</v>
      </c>
      <c r="B25" s="1">
        <v>23</v>
      </c>
      <c r="C25" s="3">
        <f>(N24+$A25)*(1+'Early Retirement'!$E$18)</f>
        <v>24364405.98215523</v>
      </c>
      <c r="D25" s="3">
        <f>(C25+$A25)*(1+'Early Retirement'!$E$18)</f>
        <v>24669150.974136002</v>
      </c>
      <c r="E25" s="3">
        <f>(D25+$A25)*(1+'Early Retirement'!$E$18)</f>
        <v>24977466.028379571</v>
      </c>
      <c r="F25" s="3">
        <f>(E25+$A25)*(1+'Early Retirement'!$E$18)</f>
        <v>25289392.967868742</v>
      </c>
      <c r="G25" s="3">
        <f>(F25+$A25)*(1+'Early Retirement'!$E$18)</f>
        <v>25604974.105539095</v>
      </c>
      <c r="H25" s="3">
        <f>(G25+$A25)*(1+'Early Retirement'!$E$18)</f>
        <v>25924252.250018727</v>
      </c>
      <c r="I25" s="3">
        <f>(H25+$A25)*(1+'Early Retirement'!$E$18)</f>
        <v>26247270.711435262</v>
      </c>
      <c r="J25" s="3">
        <f>(I25+$A25)*(1+'Early Retirement'!$E$18)</f>
        <v>26574073.307290874</v>
      </c>
      <c r="K25" s="3">
        <f>(J25+$A25)*(1+'Early Retirement'!$E$18)</f>
        <v>26904704.368406124</v>
      </c>
      <c r="L25" s="3">
        <f>(K25+$A25)*(1+'Early Retirement'!$E$18)</f>
        <v>27239208.744933464</v>
      </c>
      <c r="M25" s="3">
        <f>(L25+$A25)*(1+'Early Retirement'!$E$18)</f>
        <v>27577631.812441148</v>
      </c>
      <c r="N25" s="3">
        <f>(M25+$A25)*(1+'Early Retirement'!$E$18)</f>
        <v>27920019.478068449</v>
      </c>
      <c r="O25" s="4">
        <f>O24+O24*'Early Retirement'!$D$17</f>
        <v>24352121.524813823</v>
      </c>
      <c r="P25" s="4">
        <f t="shared" si="1"/>
        <v>-3567897.9532546252</v>
      </c>
    </row>
    <row r="26" spans="1:16">
      <c r="A26" s="4">
        <f>A25*(1+'Early Retirement'!$D$17)</f>
        <v>20293.434604011502</v>
      </c>
      <c r="B26" s="1">
        <v>24</v>
      </c>
      <c r="C26" s="3">
        <f>(N25+$A26)*(1+'Early Retirement'!$E$18)</f>
        <v>28267631.357159123</v>
      </c>
      <c r="D26" s="3">
        <f>(C26+$A26)*(1+'Early Retirement'!$E$18)</f>
        <v>28619315.4805337</v>
      </c>
      <c r="E26" s="3">
        <f>(D26+$A26)*(1+'Early Retirement'!$E$18)</f>
        <v>28975119.554195642</v>
      </c>
      <c r="F26" s="3">
        <f>(E26+$A26)*(1+'Early Retirement'!$E$18)</f>
        <v>29335091.843020279</v>
      </c>
      <c r="G26" s="3">
        <f>(F26+$A26)*(1+'Early Retirement'!$E$18)</f>
        <v>29699281.177301947</v>
      </c>
      <c r="H26" s="3">
        <f>(G26+$A26)*(1+'Early Retirement'!$E$18)</f>
        <v>30067736.959377822</v>
      </c>
      <c r="I26" s="3">
        <f>(H26+$A26)*(1+'Early Retirement'!$E$18)</f>
        <v>30440509.170329355</v>
      </c>
      <c r="J26" s="3">
        <f>(I26+$A26)*(1+'Early Retirement'!$E$18)</f>
        <v>30817648.376762215</v>
      </c>
      <c r="K26" s="3">
        <f>(J26+$A26)*(1+'Early Retirement'!$E$18)</f>
        <v>31199205.737665653</v>
      </c>
      <c r="L26" s="3">
        <f>(K26+$A26)*(1+'Early Retirement'!$E$18)</f>
        <v>31585233.011352234</v>
      </c>
      <c r="M26" s="3">
        <f>(L26+$A26)*(1+'Early Retirement'!$E$18)</f>
        <v>31975782.562478852</v>
      </c>
      <c r="N26" s="3">
        <f>(M26+$A26)*(1+'Early Retirement'!$E$18)</f>
        <v>32370907.369150005</v>
      </c>
      <c r="O26" s="4">
        <f>O25+O25*'Early Retirement'!$D$17</f>
        <v>25881434.756572131</v>
      </c>
      <c r="P26" s="4">
        <f t="shared" si="1"/>
        <v>-6489472.6125778742</v>
      </c>
    </row>
    <row r="27" spans="1:16">
      <c r="A27" s="4">
        <f>A26*(1+'Early Retirement'!$D$17)</f>
        <v>21567.862297143423</v>
      </c>
      <c r="B27" s="1">
        <v>25</v>
      </c>
      <c r="C27" s="3">
        <f>(N26+$A27)*(1+'Early Retirement'!$E$18)</f>
        <v>32771950.387611959</v>
      </c>
      <c r="D27" s="3">
        <f>(C27+$A27)*(1+'Early Retirement'!$E$18)</f>
        <v>33177691.591716483</v>
      </c>
      <c r="E27" s="3">
        <f>(D27+$A27)*(1+'Early Retirement'!$E$18)</f>
        <v>33588186.020318054</v>
      </c>
      <c r="F27" s="3">
        <f>(E27+$A27)*(1+'Early Retirement'!$E$18)</f>
        <v>34003489.357046753</v>
      </c>
      <c r="G27" s="3">
        <f>(F27+$A27)*(1+'Early Retirement'!$E$18)</f>
        <v>34423657.937861763</v>
      </c>
      <c r="H27" s="3">
        <f>(G27+$A27)*(1+'Early Retirement'!$E$18)</f>
        <v>34848748.758693352</v>
      </c>
      <c r="I27" s="3">
        <f>(H27+$A27)*(1+'Early Retirement'!$E$18)</f>
        <v>35278819.483174376</v>
      </c>
      <c r="J27" s="3">
        <f>(I27+$A27)*(1+'Early Retirement'!$E$18)</f>
        <v>35713928.450462356</v>
      </c>
      <c r="K27" s="3">
        <f>(J27+$A27)*(1+'Early Retirement'!$E$18)</f>
        <v>36154134.683153197</v>
      </c>
      <c r="L27" s="3">
        <f>(K27+$A27)*(1+'Early Retirement'!$E$18)</f>
        <v>36599497.895287618</v>
      </c>
      <c r="M27" s="3">
        <f>(L27+$A27)*(1+'Early Retirement'!$E$18)</f>
        <v>37050078.500451349</v>
      </c>
      <c r="N27" s="3">
        <f>(M27+$A27)*(1+'Early Retirement'!$E$18)</f>
        <v>37505937.61997027</v>
      </c>
      <c r="O27" s="4">
        <f>O26+O26*'Early Retirement'!$D$17</f>
        <v>27506788.859284859</v>
      </c>
      <c r="P27" s="4">
        <f t="shared" si="1"/>
        <v>-9999148.7606854104</v>
      </c>
    </row>
    <row r="28" spans="1:16">
      <c r="A28" s="4">
        <f>A27*(1+'Early Retirement'!$D$17)</f>
        <v>22922.324049404029</v>
      </c>
      <c r="B28" s="1">
        <v>26</v>
      </c>
      <c r="C28" s="3">
        <f>(N27+$A28)*(1+'Early Retirement'!$E$18)</f>
        <v>37968507.420360677</v>
      </c>
      <c r="D28" s="3">
        <f>(C28+$A28)*(1+'Early Retirement'!$E$18)</f>
        <v>38436496.187532291</v>
      </c>
      <c r="E28" s="3">
        <f>(D28+$A28)*(1+'Early Retirement'!$E$18)</f>
        <v>38909967.404230744</v>
      </c>
      <c r="F28" s="3">
        <f>(E28+$A28)*(1+'Early Retirement'!$E$18)</f>
        <v>39388985.296896763</v>
      </c>
      <c r="G28" s="3">
        <f>(F28+$A28)*(1+'Early Retirement'!$E$18)</f>
        <v>39873614.844378486</v>
      </c>
      <c r="H28" s="3">
        <f>(G28+$A28)*(1+'Early Retirement'!$E$18)</f>
        <v>40363921.786745869</v>
      </c>
      <c r="I28" s="3">
        <f>(H28+$A28)*(1+'Early Retirement'!$E$18)</f>
        <v>40859972.634208314</v>
      </c>
      <c r="J28" s="3">
        <f>(I28+$A28)*(1+'Early Retirement'!$E$18)</f>
        <v>41361834.676136799</v>
      </c>
      <c r="K28" s="3">
        <f>(J28+$A28)*(1+'Early Retirement'!$E$18)</f>
        <v>41869575.990191706</v>
      </c>
      <c r="L28" s="3">
        <f>(K28+$A28)*(1+'Early Retirement'!$E$18)</f>
        <v>42383265.451557547</v>
      </c>
      <c r="M28" s="3">
        <f>(L28+$A28)*(1+'Early Retirement'!$E$18)</f>
        <v>42902972.742285892</v>
      </c>
      <c r="N28" s="3">
        <f>(M28+$A28)*(1+'Early Retirement'!$E$18)</f>
        <v>43428768.360747762</v>
      </c>
      <c r="O28" s="4">
        <f>O27+O27*'Early Retirement'!$D$17</f>
        <v>29234215.199647948</v>
      </c>
      <c r="P28" s="4">
        <f t="shared" si="1"/>
        <v>-14194553.161099814</v>
      </c>
    </row>
    <row r="29" spans="1:16">
      <c r="A29" s="4">
        <f>A28*(1+'Early Retirement'!$D$17)</f>
        <v>24361.845999706602</v>
      </c>
      <c r="B29" s="1">
        <v>27</v>
      </c>
      <c r="C29" s="3">
        <f>(N28+$A29)*(1+'Early Retirement'!$E$18)</f>
        <v>43962180.017027088</v>
      </c>
      <c r="D29" s="3">
        <f>(C29+$A29)*(1+'Early Retirement'!$E$18)</f>
        <v>44501840.546543807</v>
      </c>
      <c r="E29" s="3">
        <f>(D29+$A29)*(1+'Early Retirement'!$E$18)</f>
        <v>45047823.154328741</v>
      </c>
      <c r="F29" s="3">
        <f>(E29+$A29)*(1+'Early Retirement'!$E$18)</f>
        <v>45600201.903003559</v>
      </c>
      <c r="G29" s="3">
        <f>(F29+$A29)*(1+'Early Retirement'!$E$18)</f>
        <v>46159051.722827397</v>
      </c>
      <c r="H29" s="3">
        <f>(G29+$A29)*(1+'Early Retirement'!$E$18)</f>
        <v>46724448.421861149</v>
      </c>
      <c r="I29" s="3">
        <f>(H29+$A29)*(1+'Early Retirement'!$E$18)</f>
        <v>47296468.696250841</v>
      </c>
      <c r="J29" s="3">
        <f>(I29+$A29)*(1+'Early Retirement'!$E$18)</f>
        <v>47875190.140631475</v>
      </c>
      <c r="K29" s="3">
        <f>(J29+$A29)*(1+'Early Retirement'!$E$18)</f>
        <v>48460691.258652769</v>
      </c>
      <c r="L29" s="3">
        <f>(K29+$A29)*(1+'Early Retirement'!$E$18)</f>
        <v>49053051.473628163</v>
      </c>
      <c r="M29" s="3">
        <f>(L29+$A29)*(1+'Early Retirement'!$E$18)</f>
        <v>49652351.139308617</v>
      </c>
      <c r="N29" s="3">
        <f>(M29+$A29)*(1+'Early Retirement'!$E$18)</f>
        <v>50258671.550782613</v>
      </c>
      <c r="O29" s="4">
        <f>O28+O28*'Early Retirement'!$D$17</f>
        <v>31070123.914185841</v>
      </c>
      <c r="P29" s="4">
        <f t="shared" si="1"/>
        <v>-19188547.636596773</v>
      </c>
    </row>
    <row r="30" spans="1:16">
      <c r="A30" s="4">
        <f>A29*(1+'Early Retirement'!$D$17)</f>
        <v>25891.769928488175</v>
      </c>
      <c r="B30" s="1">
        <v>28</v>
      </c>
      <c r="C30" s="3">
        <f>(N29+$A30)*(1+'Early Retirement'!$E$18)</f>
        <v>50873642.802364334</v>
      </c>
      <c r="D30" s="3">
        <f>(C30+$A30)*(1+'Early Retirement'!$E$18)</f>
        <v>51495818.391066432</v>
      </c>
      <c r="E30" s="3">
        <f>(D30+$A30)*(1+'Early Retirement'!$E$18)</f>
        <v>52125282.715099737</v>
      </c>
      <c r="F30" s="3">
        <f>(E30+$A30)*(1+'Early Retirement'!$E$18)</f>
        <v>52762121.161393106</v>
      </c>
      <c r="G30" s="3">
        <f>(F30+$A30)*(1+'Early Retirement'!$E$18)</f>
        <v>53406420.117176168</v>
      </c>
      <c r="H30" s="3">
        <f>(G30+$A30)*(1+'Early Retirement'!$E$18)</f>
        <v>54058266.981697775</v>
      </c>
      <c r="I30" s="3">
        <f>(H30+$A30)*(1+'Early Retirement'!$E$18)</f>
        <v>54717750.178081721</v>
      </c>
      <c r="J30" s="3">
        <f>(I30+$A30)*(1+'Early Retirement'!$E$18)</f>
        <v>55384959.165321343</v>
      </c>
      <c r="K30" s="3">
        <f>(J30+$A30)*(1+'Early Retirement'!$E$18)</f>
        <v>56059984.450414658</v>
      </c>
      <c r="L30" s="3">
        <f>(K30+$A30)*(1+'Early Retirement'!$E$18)</f>
        <v>56742917.600641645</v>
      </c>
      <c r="M30" s="3">
        <f>(L30+$A30)*(1+'Early Retirement'!$E$18)</f>
        <v>57433851.255985357</v>
      </c>
      <c r="N30" s="3">
        <f>(M30+$A30)*(1+'Early Retirement'!$E$18)</f>
        <v>58132879.141698547</v>
      </c>
      <c r="O30" s="4">
        <f>O29+O29*'Early Retirement'!$D$17</f>
        <v>33021327.695996713</v>
      </c>
      <c r="P30" s="4">
        <f t="shared" si="1"/>
        <v>-25111551.445701834</v>
      </c>
    </row>
    <row r="31" spans="1:16">
      <c r="A31" s="4">
        <f>A30*(1+'Early Retirement'!$D$17)</f>
        <v>27517.773079997231</v>
      </c>
      <c r="B31" s="1">
        <v>29</v>
      </c>
      <c r="C31" s="3">
        <f>(N30+$A31)*(1+'Early Retirement'!$E$18)</f>
        <v>58841741.132660873</v>
      </c>
      <c r="D31" s="3">
        <f>(C31+$A31)*(1+'Early Retirement'!$E$18)</f>
        <v>59558907.382954963</v>
      </c>
      <c r="E31" s="3">
        <f>(D31+$A31)*(1+'Early Retirement'!$E$18)</f>
        <v>60284475.17628897</v>
      </c>
      <c r="F31" s="3">
        <f>(E31+$A31)*(1+'Early Retirement'!$E$18)</f>
        <v>61018542.936041608</v>
      </c>
      <c r="G31" s="3">
        <f>(F31+$A31)*(1+'Early Retirement'!$E$18)</f>
        <v>61761210.238613293</v>
      </c>
      <c r="H31" s="3">
        <f>(G31+$A31)*(1+'Early Retirement'!$E$18)</f>
        <v>62512577.826933697</v>
      </c>
      <c r="I31" s="3">
        <f>(H31+$A31)*(1+'Early Retirement'!$E$18)</f>
        <v>63272747.624127544</v>
      </c>
      <c r="J31" s="3">
        <f>(I31+$A31)*(1+'Early Retirement'!$E$18)</f>
        <v>64041822.7473405</v>
      </c>
      <c r="K31" s="3">
        <f>(J31+$A31)*(1+'Early Retirement'!$E$18)</f>
        <v>64819907.521727018</v>
      </c>
      <c r="L31" s="3">
        <f>(K31+$A31)*(1+'Early Retirement'!$E$18)</f>
        <v>65607107.494602077</v>
      </c>
      <c r="M31" s="3">
        <f>(L31+$A31)*(1+'Early Retirement'!$E$18)</f>
        <v>66403529.449758679</v>
      </c>
      <c r="N31" s="3">
        <f>(M31+$A31)*(1+'Early Retirement'!$E$18)</f>
        <v>67209281.421953082</v>
      </c>
      <c r="O31" s="4">
        <f>O30+O30*'Early Retirement'!$D$17</f>
        <v>35095067.075305305</v>
      </c>
      <c r="P31" s="4">
        <f t="shared" si="1"/>
        <v>-32114214.346647777</v>
      </c>
    </row>
    <row r="32" spans="1:16">
      <c r="A32" s="4">
        <f>A31*(1+'Early Retirement'!$D$17)</f>
        <v>29245.889229421056</v>
      </c>
      <c r="B32" s="1">
        <v>30</v>
      </c>
      <c r="C32" s="3">
        <f>(N31+$A32)*(1+'Early Retirement'!$E$18)</f>
        <v>68026221.072446302</v>
      </c>
      <c r="D32" s="3">
        <f>(C32+$A32)*(1+'Early Retirement'!$E$18)</f>
        <v>68852731.103073582</v>
      </c>
      <c r="E32" s="3">
        <f>(D32+$A32)*(1+'Early Retirement'!$E$18)</f>
        <v>69688923.630043074</v>
      </c>
      <c r="F32" s="3">
        <f>(E32+$A32)*(1+'Early Retirement'!$E$18)</f>
        <v>70534912.082995027</v>
      </c>
      <c r="G32" s="3">
        <f>(F32+$A32)*(1+'Early Retirement'!$E$18)</f>
        <v>71390811.220388457</v>
      </c>
      <c r="H32" s="3">
        <f>(G32+$A32)*(1+'Early Retirement'!$E$18)</f>
        <v>72256737.145068228</v>
      </c>
      <c r="I32" s="3">
        <f>(H32+$A32)*(1+'Early Retirement'!$E$18)</f>
        <v>73132807.320014372</v>
      </c>
      <c r="J32" s="3">
        <f>(I32+$A32)*(1+'Early Retirement'!$E$18)</f>
        <v>74019140.584275976</v>
      </c>
      <c r="K32" s="3">
        <f>(J32+$A32)*(1+'Early Retirement'!$E$18)</f>
        <v>74915857.169091702</v>
      </c>
      <c r="L32" s="3">
        <f>(K32+$A32)*(1+'Early Retirement'!$E$18)</f>
        <v>75823078.7141992</v>
      </c>
      <c r="M32" s="3">
        <f>(L32+$A32)*(1+'Early Retirement'!$E$18)</f>
        <v>76740928.284335539</v>
      </c>
      <c r="N32" s="3">
        <f>(M32+$A32)*(1+'Early Retirement'!$E$18)</f>
        <v>77669530.385930941</v>
      </c>
      <c r="O32" s="4">
        <f>O31+O31*'Early Retirement'!$D$17</f>
        <v>37299037.287634477</v>
      </c>
      <c r="P32" s="4">
        <f t="shared" si="1"/>
        <v>-40370493.098296463</v>
      </c>
    </row>
    <row r="33" spans="1:16">
      <c r="A33" s="4">
        <f>A32*(1+'Early Retirement'!$D$17)</f>
        <v>31082.531073028698</v>
      </c>
      <c r="B33" s="1">
        <v>31</v>
      </c>
      <c r="C33" s="3">
        <f>(N32+$A33)*(1+'Early Retirement'!$E$18)</f>
        <v>78610869.141948357</v>
      </c>
      <c r="D33" s="3">
        <f>(C33+$A33)*(1+'Early Retirement'!$E$18)</f>
        <v>79563235.603285968</v>
      </c>
      <c r="E33" s="3">
        <f>(D33+$A33)*(1+'Early Retirement'!$E$18)</f>
        <v>80526758.958595395</v>
      </c>
      <c r="F33" s="3">
        <f>(E33+$A33)*(1+'Early Retirement'!$E$18)</f>
        <v>81501569.909962609</v>
      </c>
      <c r="G33" s="3">
        <f>(F33+$A33)*(1+'Early Retirement'!$E$18)</f>
        <v>82487800.690637663</v>
      </c>
      <c r="H33" s="3">
        <f>(G33+$A33)*(1+'Early Retirement'!$E$18)</f>
        <v>83485585.082972124</v>
      </c>
      <c r="I33" s="3">
        <f>(H33+$A33)*(1+'Early Retirement'!$E$18)</f>
        <v>84495058.43656671</v>
      </c>
      <c r="J33" s="3">
        <f>(I33+$A33)*(1+'Early Retirement'!$E$18)</f>
        <v>85516357.686631456</v>
      </c>
      <c r="K33" s="3">
        <f>(J33+$A33)*(1+'Early Retirement'!$E$18)</f>
        <v>86549621.372561023</v>
      </c>
      <c r="L33" s="3">
        <f>(K33+$A33)*(1+'Early Retirement'!$E$18)</f>
        <v>87594989.656727552</v>
      </c>
      <c r="M33" s="3">
        <f>(L33+$A33)*(1+'Early Retirement'!$E$18)</f>
        <v>88652604.343493745</v>
      </c>
      <c r="N33" s="3">
        <f>(M33+$A33)*(1+'Early Retirement'!$E$18)</f>
        <v>89722608.898448616</v>
      </c>
      <c r="O33" s="4">
        <f>O32+O32*'Early Retirement'!$D$17</f>
        <v>39641416.829297923</v>
      </c>
      <c r="P33" s="4">
        <f t="shared" si="1"/>
        <v>-50081192.069150694</v>
      </c>
    </row>
    <row r="34" spans="1:16">
      <c r="A34" s="4">
        <f>A33*(1+'Early Retirement'!$D$17)</f>
        <v>33034.514024414901</v>
      </c>
      <c r="B34" s="1">
        <v>32</v>
      </c>
      <c r="C34" s="3">
        <f>(N33+$A34)*(1+'Early Retirement'!$E$18)</f>
        <v>90807123.318138137</v>
      </c>
      <c r="D34" s="3">
        <f>(C34+$A34)*(1+'Early Retirement'!$E$18)</f>
        <v>91904342.734152704</v>
      </c>
      <c r="E34" s="3">
        <f>(D34+$A34)*(1+'Early Retirement'!$E$18)</f>
        <v>93014415.984468743</v>
      </c>
      <c r="F34" s="3">
        <f>(E34+$A34)*(1+'Early Retirement'!$E$18)</f>
        <v>94137493.650687188</v>
      </c>
      <c r="G34" s="3">
        <f>(F34+$A34)*(1+'Early Retirement'!$E$18)</f>
        <v>95273728.078459918</v>
      </c>
      <c r="H34" s="3">
        <f>(G34+$A34)*(1+'Early Retirement'!$E$18)</f>
        <v>96423273.398155481</v>
      </c>
      <c r="I34" s="3">
        <f>(H34+$A34)*(1+'Early Retirement'!$E$18)</f>
        <v>97586285.54576689</v>
      </c>
      <c r="J34" s="3">
        <f>(I34+$A34)*(1+'Early Retirement'!$E$18)</f>
        <v>98762922.284064338</v>
      </c>
      <c r="K34" s="3">
        <f>(J34+$A34)*(1+'Early Retirement'!$E$18)</f>
        <v>99953343.22399579</v>
      </c>
      <c r="L34" s="3">
        <f>(K34+$A34)*(1+'Early Retirement'!$E$18)</f>
        <v>101157709.8463382</v>
      </c>
      <c r="M34" s="3">
        <f>(L34+$A34)*(1+'Early Retirement'!$E$18)</f>
        <v>102376185.5236024</v>
      </c>
      <c r="N34" s="3">
        <f>(M34+$A34)*(1+'Early Retirement'!$E$18)</f>
        <v>103608935.5421946</v>
      </c>
      <c r="O34" s="4">
        <f>O33+O33*'Early Retirement'!$D$17</f>
        <v>42130897.806177832</v>
      </c>
      <c r="P34" s="4">
        <f t="shared" si="1"/>
        <v>-61478037.736016773</v>
      </c>
    </row>
    <row r="35" spans="1:16">
      <c r="A35" s="4">
        <f>A34*(1+'Early Retirement'!$D$17)</f>
        <v>35109.081505148155</v>
      </c>
      <c r="B35" s="1">
        <v>33</v>
      </c>
      <c r="C35" s="3">
        <f>(N34+$A35)*(1+'Early Retirement'!$E$18)</f>
        <v>104858225.99570398</v>
      </c>
      <c r="D35" s="3">
        <f>(C35+$A35)*(1+'Early Retirement'!$E$18)</f>
        <v>106122151.78308497</v>
      </c>
      <c r="E35" s="3">
        <f>(D35+$A35)*(1+'Early Retirement'!$E$18)</f>
        <v>107400884.356058</v>
      </c>
      <c r="F35" s="3">
        <f>(E35+$A35)*(1+'Early Retirement'!$E$18)</f>
        <v>108694597.17488612</v>
      </c>
      <c r="G35" s="3">
        <f>(F35+$A35)*(1+'Early Retirement'!$E$18)</f>
        <v>110003465.73190495</v>
      </c>
      <c r="H35" s="3">
        <f>(G35+$A35)*(1+'Early Retirement'!$E$18)</f>
        <v>111327667.57532828</v>
      </c>
      <c r="I35" s="3">
        <f>(H35+$A35)*(1+'Early Retirement'!$E$18)</f>
        <v>112667382.33333242</v>
      </c>
      <c r="J35" s="3">
        <f>(I35+$A35)*(1+'Early Retirement'!$E$18)</f>
        <v>114022791.73842289</v>
      </c>
      <c r="K35" s="3">
        <f>(J35+$A35)*(1+'Early Retirement'!$E$18)</f>
        <v>115394079.65208636</v>
      </c>
      <c r="L35" s="3">
        <f>(K35+$A35)*(1+'Early Retirement'!$E$18)</f>
        <v>116781432.08973162</v>
      </c>
      <c r="M35" s="3">
        <f>(L35+$A35)*(1+'Early Retirement'!$E$18)</f>
        <v>118185037.24592245</v>
      </c>
      <c r="N35" s="3">
        <f>(M35+$A35)*(1+'Early Retirement'!$E$18)</f>
        <v>119605085.51990633</v>
      </c>
      <c r="O35" s="4">
        <f>O34+O34*'Early Retirement'!$D$17</f>
        <v>44776718.188405797</v>
      </c>
      <c r="P35" s="4">
        <f t="shared" si="1"/>
        <v>-74828367.33150053</v>
      </c>
    </row>
    <row r="36" spans="1:16">
      <c r="A36" s="4">
        <f>A35*(1+'Early Retirement'!$D$17)</f>
        <v>37313.931823671461</v>
      </c>
      <c r="B36" s="1">
        <v>34</v>
      </c>
      <c r="C36" s="3">
        <f>(N35+$A36)*(1+'Early Retirement'!$E$18)</f>
        <v>121044000.22139892</v>
      </c>
      <c r="D36" s="3">
        <f>(C36+$A36)*(1+'Early Retirement'!$E$18)</f>
        <v>122499771.68907426</v>
      </c>
      <c r="E36" s="3">
        <f>(D36+$A36)*(1+'Early Retirement'!$E$18)</f>
        <v>123972597.39854771</v>
      </c>
      <c r="F36" s="3">
        <f>(E36+$A36)*(1+'Early Retirement'!$E$18)</f>
        <v>125462677.13884507</v>
      </c>
      <c r="G36" s="3">
        <f>(F36+$A36)*(1+'Early Retirement'!$E$18)</f>
        <v>126970213.03950396</v>
      </c>
      <c r="H36" s="3">
        <f>(G36+$A36)*(1+'Early Retirement'!$E$18)</f>
        <v>128495409.59799278</v>
      </c>
      <c r="I36" s="3">
        <f>(H36+$A36)*(1+'Early Retirement'!$E$18)</f>
        <v>130038473.70745073</v>
      </c>
      <c r="J36" s="3">
        <f>(I36+$A36)*(1+'Early Retirement'!$E$18)</f>
        <v>131599614.684753</v>
      </c>
      <c r="K36" s="3">
        <f>(J36+$A36)*(1+'Early Retirement'!$E$18)</f>
        <v>133179044.29890454</v>
      </c>
      <c r="L36" s="3">
        <f>(K36+$A36)*(1+'Early Retirement'!$E$18)</f>
        <v>134776976.79976663</v>
      </c>
      <c r="M36" s="3">
        <f>(L36+$A36)*(1+'Early Retirement'!$E$18)</f>
        <v>136393628.94711983</v>
      </c>
      <c r="N36" s="3">
        <f>(M36+$A36)*(1+'Early Retirement'!$E$18)</f>
        <v>138029220.04006758</v>
      </c>
      <c r="O36" s="4">
        <f>O35+O35*'Early Retirement'!$D$17</f>
        <v>47588696.090637684</v>
      </c>
      <c r="P36" s="4">
        <f t="shared" si="1"/>
        <v>-90440523.949429899</v>
      </c>
    </row>
    <row r="37" spans="1:16">
      <c r="A37" s="4">
        <f>A36*(1+'Early Retirement'!$D$17)</f>
        <v>39657.246742198025</v>
      </c>
      <c r="B37" s="1">
        <v>35</v>
      </c>
      <c r="C37" s="3">
        <f>(N36+$A37)*(1+'Early Retirement'!$E$18)</f>
        <v>139686342.71344218</v>
      </c>
      <c r="D37" s="3">
        <f>(C37+$A37)*(1+'Early Retirement'!$E$18)</f>
        <v>141362878.44126135</v>
      </c>
      <c r="E37" s="3">
        <f>(D37+$A37)*(1+'Early Retirement'!$E$18)</f>
        <v>143059054.64584512</v>
      </c>
      <c r="F37" s="3">
        <f>(E37+$A37)*(1+'Early Retirement'!$E$18)</f>
        <v>144775101.41374701</v>
      </c>
      <c r="G37" s="3">
        <f>(F37+$A37)*(1+'Early Retirement'!$E$18)</f>
        <v>146511251.52696544</v>
      </c>
      <c r="H37" s="3">
        <f>(G37+$A37)*(1+'Early Retirement'!$E$18)</f>
        <v>148267740.49452063</v>
      </c>
      <c r="I37" s="3">
        <f>(H37+$A37)*(1+'Early Retirement'!$E$18)</f>
        <v>150044806.58440137</v>
      </c>
      <c r="J37" s="3">
        <f>(I37+$A37)*(1+'Early Retirement'!$E$18)</f>
        <v>151842690.85588613</v>
      </c>
      <c r="K37" s="3">
        <f>(J37+$A37)*(1+'Early Retirement'!$E$18)</f>
        <v>153661637.19224286</v>
      </c>
      <c r="L37" s="3">
        <f>(K37+$A37)*(1+'Early Retirement'!$E$18)</f>
        <v>155501892.33381167</v>
      </c>
      <c r="M37" s="3">
        <f>(L37+$A37)*(1+'Early Retirement'!$E$18)</f>
        <v>157363705.9114753</v>
      </c>
      <c r="N37" s="3">
        <f>(M37+$A37)*(1+'Early Retirement'!$E$18)</f>
        <v>159247330.48052153</v>
      </c>
      <c r="O37" s="4">
        <f>O36+O36*'Early Retirement'!$D$17</f>
        <v>50577266.205129728</v>
      </c>
      <c r="P37" s="4">
        <f t="shared" si="1"/>
        <v>-108670064.2753918</v>
      </c>
    </row>
    <row r="38" spans="1:16">
      <c r="A38" s="4">
        <f>A37*(1+'Early Retirement'!$D$17)</f>
        <v>42147.721837608064</v>
      </c>
      <c r="B38" s="1">
        <v>36</v>
      </c>
      <c r="C38" s="3">
        <f>(N37+$A38)*(1+'Early Retirement'!$E$18)</f>
        <v>161155541.20570657</v>
      </c>
      <c r="D38" s="3">
        <f>(C38+$A38)*(1+'Early Retirement'!$E$18)</f>
        <v>163086106.46100274</v>
      </c>
      <c r="E38" s="3">
        <f>(D38+$A38)*(1+'Early Retirement'!$E$18)</f>
        <v>165039288.12787303</v>
      </c>
      <c r="F38" s="3">
        <f>(E38+$A38)*(1+'Early Retirement'!$E$18)</f>
        <v>167015351.15570012</v>
      </c>
      <c r="G38" s="3">
        <f>(F38+$A38)*(1+'Early Retirement'!$E$18)</f>
        <v>169014563.59772658</v>
      </c>
      <c r="H38" s="3">
        <f>(G38+$A38)*(1+'Early Retirement'!$E$18)</f>
        <v>171037196.64741653</v>
      </c>
      <c r="I38" s="3">
        <f>(H38+$A38)*(1+'Early Retirement'!$E$18)</f>
        <v>173083524.67524293</v>
      </c>
      <c r="J38" s="3">
        <f>(I38+$A38)*(1+'Early Retirement'!$E$18)</f>
        <v>175153825.2659061</v>
      </c>
      <c r="K38" s="3">
        <f>(J38+$A38)*(1+'Early Retirement'!$E$18)</f>
        <v>177248379.255988</v>
      </c>
      <c r="L38" s="3">
        <f>(K38+$A38)*(1+'Early Retirement'!$E$18)</f>
        <v>179367470.77204788</v>
      </c>
      <c r="M38" s="3">
        <f>(L38+$A38)*(1+'Early Retirement'!$E$18)</f>
        <v>181511387.26916394</v>
      </c>
      <c r="N38" s="3">
        <f>(M38+$A38)*(1+'Early Retirement'!$E$18)</f>
        <v>183680419.56992683</v>
      </c>
      <c r="O38" s="4">
        <f>O37+O37*'Early Retirement'!$D$17</f>
        <v>53753518.522811875</v>
      </c>
      <c r="P38" s="4">
        <f t="shared" si="1"/>
        <v>-129926901.04711495</v>
      </c>
    </row>
    <row r="39" spans="1:16">
      <c r="A39" s="4">
        <f>A38*(1+'Early Retirement'!$D$17)</f>
        <v>44794.598769009848</v>
      </c>
      <c r="B39" s="1">
        <v>37</v>
      </c>
      <c r="C39" s="3">
        <f>(N38+$A39)*(1+'Early Retirement'!$E$18)</f>
        <v>185877539.78876439</v>
      </c>
      <c r="D39" s="3">
        <f>(C39+$A39)*(1+'Early Retirement'!$E$18)</f>
        <v>188100399.08842856</v>
      </c>
      <c r="E39" s="3">
        <f>(D39+$A39)*(1+'Early Retirement'!$E$18)</f>
        <v>190349299.0001128</v>
      </c>
      <c r="F39" s="3">
        <f>(E39+$A39)*(1+'Early Retirement'!$E$18)</f>
        <v>192624544.5874235</v>
      </c>
      <c r="G39" s="3">
        <f>(F39+$A39)*(1+'Early Retirement'!$E$18)</f>
        <v>194926444.4877618</v>
      </c>
      <c r="H39" s="3">
        <f>(G39+$A39)*(1+'Early Retirement'!$E$18)</f>
        <v>197255310.95419037</v>
      </c>
      <c r="I39" s="3">
        <f>(H39+$A39)*(1+'Early Retirement'!$E$18)</f>
        <v>199611459.89779061</v>
      </c>
      <c r="J39" s="3">
        <f>(I39+$A39)*(1+'Early Retirement'!$E$18)</f>
        <v>201995210.93051592</v>
      </c>
      <c r="K39" s="3">
        <f>(J39+$A39)*(1+'Early Retirement'!$E$18)</f>
        <v>204406887.40854722</v>
      </c>
      <c r="L39" s="3">
        <f>(K39+$A39)*(1+'Early Retirement'!$E$18)</f>
        <v>206846816.47615623</v>
      </c>
      <c r="M39" s="3">
        <f>(L39+$A39)*(1+'Early Retirement'!$E$18)</f>
        <v>209315329.1100826</v>
      </c>
      <c r="N39" s="3">
        <f>(M39+$A39)*(1+'Early Retirement'!$E$18)</f>
        <v>211812760.16443104</v>
      </c>
      <c r="O39" s="4">
        <f>O38+O38*'Early Retirement'!$D$17</f>
        <v>57129239.486044459</v>
      </c>
      <c r="P39" s="4">
        <f t="shared" si="1"/>
        <v>-154683520.67838657</v>
      </c>
    </row>
    <row r="40" spans="1:16">
      <c r="A40" s="4">
        <f>A39*(1+'Early Retirement'!$D$17)</f>
        <v>47607.699571703663</v>
      </c>
      <c r="B40" s="1">
        <v>38</v>
      </c>
      <c r="C40" s="3">
        <f>(N39+$A40)*(1+'Early Retirement'!$E$18)</f>
        <v>214342294.47213909</v>
      </c>
      <c r="D40" s="3">
        <f>(C40+$A40)*(1+'Early Retirement'!$E$18)</f>
        <v>216901462.06410787</v>
      </c>
      <c r="E40" s="3">
        <f>(D40+$A40)*(1+'Early Retirement'!$E$18)</f>
        <v>219490610.09180054</v>
      </c>
      <c r="F40" s="3">
        <f>(E40+$A40)*(1+'Early Retirement'!$E$18)</f>
        <v>222110089.77353084</v>
      </c>
      <c r="G40" s="3">
        <f>(F40+$A40)*(1+'Early Retirement'!$E$18)</f>
        <v>224760256.44210586</v>
      </c>
      <c r="H40" s="3">
        <f>(G40+$A40)*(1+'Early Retirement'!$E$18)</f>
        <v>227441469.593027</v>
      </c>
      <c r="I40" s="3">
        <f>(H40+$A40)*(1+'Early Retirement'!$E$18)</f>
        <v>230154092.93325558</v>
      </c>
      <c r="J40" s="3">
        <f>(I40+$A40)*(1+'Early Retirement'!$E$18)</f>
        <v>232898494.4305498</v>
      </c>
      <c r="K40" s="3">
        <f>(J40+$A40)*(1+'Early Retirement'!$E$18)</f>
        <v>235675046.36337957</v>
      </c>
      <c r="L40" s="3">
        <f>(K40+$A40)*(1+'Early Retirement'!$E$18)</f>
        <v>238484125.37142608</v>
      </c>
      <c r="M40" s="3">
        <f>(L40+$A40)*(1+'Early Retirement'!$E$18)</f>
        <v>241326112.50667316</v>
      </c>
      <c r="N40" s="3">
        <f>(M40+$A40)*(1+'Early Retirement'!$E$18)</f>
        <v>244201393.28509694</v>
      </c>
      <c r="O40" s="4">
        <f>O39+O39*'Early Retirement'!$D$17</f>
        <v>60716955.725768052</v>
      </c>
      <c r="P40" s="4">
        <f t="shared" si="1"/>
        <v>-183484437.55932888</v>
      </c>
    </row>
    <row r="41" spans="1:16">
      <c r="A41" s="4">
        <f>A40*(1+'Early Retirement'!$D$17)</f>
        <v>50597.463104806651</v>
      </c>
      <c r="B41" s="1">
        <v>39</v>
      </c>
      <c r="C41" s="3">
        <f>(N40+$A41)*(1+'Early Retirement'!$E$18)</f>
        <v>247113382.52732575</v>
      </c>
      <c r="D41" s="3">
        <f>(C41+$A41)*(1+'Early Retirement'!$E$18)</f>
        <v>250059485.48159876</v>
      </c>
      <c r="E41" s="3">
        <f>(D41+$A41)*(1+'Early Retirement'!$E$18)</f>
        <v>253040101.78721842</v>
      </c>
      <c r="F41" s="3">
        <f>(E41+$A41)*(1+'Early Retirement'!$E$18)</f>
        <v>256055635.76522836</v>
      </c>
      <c r="G41" s="3">
        <f>(F41+$A41)*(1+'Early Retirement'!$E$18)</f>
        <v>259106496.47325969</v>
      </c>
      <c r="H41" s="3">
        <f>(G41+$A41)*(1+'Early Retirement'!$E$18)</f>
        <v>262193097.76101965</v>
      </c>
      <c r="I41" s="3">
        <f>(H41+$A41)*(1+'Early Retirement'!$E$18)</f>
        <v>265315858.32643044</v>
      </c>
      <c r="J41" s="3">
        <f>(I41+$A41)*(1+'Early Retirement'!$E$18)</f>
        <v>268475201.77242559</v>
      </c>
      <c r="K41" s="3">
        <f>(J41+$A41)*(1+'Early Retirement'!$E$18)</f>
        <v>271671556.66441184</v>
      </c>
      <c r="L41" s="3">
        <f>(K41+$A41)*(1+'Early Retirement'!$E$18)</f>
        <v>274905356.58840406</v>
      </c>
      <c r="M41" s="3">
        <f>(L41+$A41)*(1+'Early Retirement'!$E$18)</f>
        <v>278177040.20984131</v>
      </c>
      <c r="N41" s="3">
        <f>(M41+$A41)*(1+'Early Retirement'!$E$18)</f>
        <v>281487051.33309174</v>
      </c>
      <c r="O41" s="4">
        <f>O40+O40*'Early Retirement'!$D$17</f>
        <v>64529980.545346282</v>
      </c>
      <c r="P41" s="4">
        <f t="shared" si="1"/>
        <v>-216957070.78774545</v>
      </c>
    </row>
    <row r="42" spans="1:16">
      <c r="A42" s="4">
        <f>A41*(1+'Early Retirement'!$D$17)</f>
        <v>53774.983787788507</v>
      </c>
      <c r="B42" s="1">
        <v>40</v>
      </c>
      <c r="C42" s="3">
        <f>(N41+$A42)*(1+'Early Retirement'!$E$18)</f>
        <v>284839053.70672864</v>
      </c>
      <c r="D42" s="3">
        <f>(C42+$A42)*(1+'Early Retirement'!$E$18)</f>
        <v>288230324.50968784</v>
      </c>
      <c r="E42" s="3">
        <f>(D42+$A42)*(1+'Early Retirement'!$E$18)</f>
        <v>291661323.76835644</v>
      </c>
      <c r="F42" s="3">
        <f>(E42+$A42)*(1+'Early Retirement'!$E$18)</f>
        <v>295132516.89829242</v>
      </c>
      <c r="G42" s="3">
        <f>(F42+$A42)*(1+'Early Retirement'!$E$18)</f>
        <v>298644374.76735836</v>
      </c>
      <c r="H42" s="3">
        <f>(G42+$A42)*(1+'Early Retirement'!$E$18)</f>
        <v>302197373.75959474</v>
      </c>
      <c r="I42" s="3">
        <f>(H42+$A42)*(1+'Early Retirement'!$E$18)</f>
        <v>305791995.83984149</v>
      </c>
      <c r="J42" s="3">
        <f>(I42+$A42)*(1+'Early Retirement'!$E$18)</f>
        <v>309428728.6191166</v>
      </c>
      <c r="K42" s="3">
        <f>(J42+$A42)*(1+'Early Retirement'!$E$18)</f>
        <v>313108065.42076063</v>
      </c>
      <c r="L42" s="3">
        <f>(K42+$A42)*(1+'Early Retirement'!$E$18)</f>
        <v>316830505.34735608</v>
      </c>
      <c r="M42" s="3">
        <f>(L42+$A42)*(1+'Early Retirement'!$E$18)</f>
        <v>320596553.34843075</v>
      </c>
      <c r="N42" s="3">
        <f>(M42+$A42)*(1+'Early Retirement'!$E$18)</f>
        <v>324406720.2889542</v>
      </c>
      <c r="O42" s="4">
        <f>O41+O41*'Early Retirement'!$D$17</f>
        <v>68582463.323594034</v>
      </c>
      <c r="P42" s="4">
        <f t="shared" si="1"/>
        <v>-255824256.96536016</v>
      </c>
    </row>
    <row r="43" spans="1:16">
      <c r="A43" s="4">
        <f>A42*(1+'Early Retirement'!$D$17)</f>
        <v>57152.052769661626</v>
      </c>
      <c r="B43" s="1">
        <v>41</v>
      </c>
      <c r="C43" s="3">
        <f>(N42+$A43)*(1+'Early Retirement'!$E$18)</f>
        <v>328264939.64970106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C42" sqref="C42:C43"/>
    </sheetView>
  </sheetViews>
  <sheetFormatPr defaultRowHeight="12.75"/>
  <cols>
    <col min="1" max="1" width="15.28515625" style="2" bestFit="1" customWidth="1"/>
    <col min="2" max="2" width="5" style="2" bestFit="1" customWidth="1"/>
    <col min="3" max="13" width="14.7109375" style="2" bestFit="1" customWidth="1"/>
    <col min="14" max="14" width="16" style="2" customWidth="1"/>
    <col min="15" max="15" width="14.7109375" style="2" customWidth="1"/>
    <col min="16" max="16" width="9.140625" style="2"/>
    <col min="17" max="17" width="12.42578125" style="2" bestFit="1" customWidth="1"/>
    <col min="18" max="16384" width="9.140625" style="2"/>
  </cols>
  <sheetData>
    <row r="1" spans="1:17">
      <c r="A1" s="2" t="s">
        <v>5</v>
      </c>
      <c r="B1" s="2" t="s">
        <v>6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 t="s">
        <v>10</v>
      </c>
    </row>
    <row r="2" spans="1:17">
      <c r="B2" s="1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>
        <f>'Early Retirement'!D23*300</f>
        <v>6000000</v>
      </c>
      <c r="O2" s="4"/>
      <c r="Q2" s="3"/>
    </row>
    <row r="3" spans="1:17">
      <c r="A3" s="3">
        <f>'Early Retirement'!D22</f>
        <v>5000</v>
      </c>
      <c r="B3" s="1">
        <v>1</v>
      </c>
      <c r="C3" s="3">
        <f>N2*(1+'Early Retirement'!$E$17)</f>
        <v>6030530.8828456178</v>
      </c>
      <c r="D3" s="3">
        <f>C3*(1+'Early Retirement'!$E$17)</f>
        <v>6061217.1214924585</v>
      </c>
      <c r="E3" s="3">
        <f>D3*(1+'Early Retirement'!$E$17)</f>
        <v>6092059.5064654816</v>
      </c>
      <c r="F3" s="3">
        <f>E3*(1+'Early Retirement'!$E$17)</f>
        <v>6123058.8323122198</v>
      </c>
      <c r="G3" s="3">
        <f>F3*(1+'Early Retirement'!$E$17)</f>
        <v>6154215.8976232447</v>
      </c>
      <c r="H3" s="3">
        <f>G3*(1+'Early Retirement'!$E$17)</f>
        <v>6185531.5050527407</v>
      </c>
      <c r="I3" s="3">
        <f>H3*(1+'Early Retirement'!$E$17)</f>
        <v>6217006.4613391813</v>
      </c>
      <c r="J3" s="3">
        <f>I3*(1+'Early Retirement'!$E$17)</f>
        <v>6248641.5773261143</v>
      </c>
      <c r="K3" s="3">
        <f>J3*(1+'Early Retirement'!$E$17)</f>
        <v>6280437.6679830477</v>
      </c>
      <c r="L3" s="3">
        <f>K3*(1+'Early Retirement'!$E$17)</f>
        <v>6312395.5524264472</v>
      </c>
      <c r="M3" s="3">
        <f>L3*(1+'Early Retirement'!$E$17)</f>
        <v>6344516.0539408363</v>
      </c>
      <c r="N3" s="3">
        <f>M3*(1+'Early Retirement'!$E$17)</f>
        <v>6376800.0000000047</v>
      </c>
      <c r="O3" s="4"/>
      <c r="Q3" s="3"/>
    </row>
    <row r="4" spans="1:17">
      <c r="A4" s="4">
        <f>A3*(1+'Early Retirement'!$D$17)</f>
        <v>5314</v>
      </c>
      <c r="B4" s="1">
        <v>2</v>
      </c>
      <c r="C4" s="3">
        <f>N3*(1+'Early Retirement'!$E$17)</f>
        <v>6409248.2222883273</v>
      </c>
      <c r="D4" s="3">
        <f>C4*(1+'Early Retirement'!$E$17)</f>
        <v>6441861.5567221893</v>
      </c>
      <c r="E4" s="3">
        <f>D4*(1+'Early Retirement'!$E$17)</f>
        <v>6474640.8434715187</v>
      </c>
      <c r="F4" s="3">
        <f>E4*(1+'Early Retirement'!$E$17)</f>
        <v>6507586.9269814324</v>
      </c>
      <c r="G4" s="3">
        <f>F4*(1+'Early Retirement'!$E$17)</f>
        <v>6540700.6559939897</v>
      </c>
      <c r="H4" s="3">
        <f>G4*(1+'Early Retirement'!$E$17)</f>
        <v>6573982.8835700583</v>
      </c>
      <c r="I4" s="3">
        <f>H4*(1+'Early Retirement'!$E$17)</f>
        <v>6607434.4671112876</v>
      </c>
      <c r="J4" s="3">
        <f>I4*(1+'Early Retirement'!$E$17)</f>
        <v>6641056.2683822</v>
      </c>
      <c r="K4" s="3">
        <f>J4*(1+'Early Retirement'!$E$17)</f>
        <v>6674849.1535323896</v>
      </c>
      <c r="L4" s="3">
        <f>K4*(1+'Early Retirement'!$E$17)</f>
        <v>6708813.9931188347</v>
      </c>
      <c r="M4" s="3">
        <f>L4*(1+'Early Retirement'!$E$17)</f>
        <v>6742951.6621283274</v>
      </c>
      <c r="N4" s="3">
        <f>M4*(1+'Early Retirement'!$E$17)</f>
        <v>6777263.0400000121</v>
      </c>
      <c r="O4" s="4"/>
    </row>
    <row r="5" spans="1:17">
      <c r="A5" s="4">
        <f>A4*(1+'Early Retirement'!$D$17)</f>
        <v>5647.7191999999995</v>
      </c>
      <c r="B5" s="1">
        <v>3</v>
      </c>
      <c r="C5" s="3">
        <f>N4*(1+'Early Retirement'!$E$17)</f>
        <v>6811749.010648042</v>
      </c>
      <c r="D5" s="3">
        <f>C5*(1+'Early Retirement'!$E$17)</f>
        <v>6846410.4624843504</v>
      </c>
      <c r="E5" s="3">
        <f>D5*(1+'Early Retirement'!$E$17)</f>
        <v>6881248.2884415379</v>
      </c>
      <c r="F5" s="3">
        <f>E5*(1+'Early Retirement'!$E$17)</f>
        <v>6916263.3859958742</v>
      </c>
      <c r="G5" s="3">
        <f>F5*(1+'Early Retirement'!$E$17)</f>
        <v>6951456.6571904207</v>
      </c>
      <c r="H5" s="3">
        <f>G5*(1+'Early Retirement'!$E$17)</f>
        <v>6986829.0086582657</v>
      </c>
      <c r="I5" s="3">
        <f>H5*(1+'Early Retirement'!$E$17)</f>
        <v>7022381.3516458841</v>
      </c>
      <c r="J5" s="3">
        <f>I5*(1+'Early Retirement'!$E$17)</f>
        <v>7058114.6020366093</v>
      </c>
      <c r="K5" s="3">
        <f>J5*(1+'Early Retirement'!$E$17)</f>
        <v>7094029.6803742303</v>
      </c>
      <c r="L5" s="3">
        <f>K5*(1+'Early Retirement'!$E$17)</f>
        <v>7130127.5118867038</v>
      </c>
      <c r="M5" s="3">
        <f>L5*(1+'Early Retirement'!$E$17)</f>
        <v>7166409.0265099928</v>
      </c>
      <c r="N5" s="3">
        <f>M5*(1+'Early Retirement'!$E$17)</f>
        <v>7202875.1589120189</v>
      </c>
      <c r="O5" s="4"/>
    </row>
    <row r="6" spans="1:17">
      <c r="A6" s="4">
        <f>A5*(1+'Early Retirement'!$D$17)</f>
        <v>6002.3959657599989</v>
      </c>
      <c r="B6" s="1">
        <v>4</v>
      </c>
      <c r="C6" s="3">
        <f>N5*(1+'Early Retirement'!$E$17)</f>
        <v>7239526.8485167446</v>
      </c>
      <c r="D6" s="3">
        <f>C6*(1+'Early Retirement'!$E$17)</f>
        <v>7276365.0395283736</v>
      </c>
      <c r="E6" s="3">
        <f>D6*(1+'Early Retirement'!$E$17)</f>
        <v>7313390.6809556726</v>
      </c>
      <c r="F6" s="3">
        <f>E6*(1+'Early Retirement'!$E$17)</f>
        <v>7350604.7266364219</v>
      </c>
      <c r="G6" s="3">
        <f>F6*(1+'Early Retirement'!$E$17)</f>
        <v>7388008.1352619855</v>
      </c>
      <c r="H6" s="3">
        <f>G6*(1+'Early Retirement'!$E$17)</f>
        <v>7425601.870402012</v>
      </c>
      <c r="I6" s="3">
        <f>H6*(1+'Early Retirement'!$E$17)</f>
        <v>7463386.9005292533</v>
      </c>
      <c r="J6" s="3">
        <f>I6*(1+'Early Retirement'!$E$17)</f>
        <v>7501364.1990445163</v>
      </c>
      <c r="K6" s="3">
        <f>J6*(1+'Early Retirement'!$E$17)</f>
        <v>7539534.7443017401</v>
      </c>
      <c r="L6" s="3">
        <f>K6*(1+'Early Retirement'!$E$17)</f>
        <v>7577899.5196331972</v>
      </c>
      <c r="M6" s="3">
        <f>L6*(1+'Early Retirement'!$E$17)</f>
        <v>7616459.5133748287</v>
      </c>
      <c r="N6" s="3">
        <f>M6*(1+'Early Retirement'!$E$17)</f>
        <v>7655215.7188917026</v>
      </c>
      <c r="O6" s="4"/>
    </row>
    <row r="7" spans="1:17">
      <c r="A7" s="4">
        <f>A6*(1+'Early Retirement'!$D$17)</f>
        <v>6379.3464324097267</v>
      </c>
      <c r="B7" s="1">
        <v>5</v>
      </c>
      <c r="C7" s="3">
        <f>N6*(1+'Early Retirement'!$E$17)</f>
        <v>7694169.1346036056</v>
      </c>
      <c r="D7" s="3">
        <f>C7*(1+'Early Retirement'!$E$17)</f>
        <v>7733320.7640107647</v>
      </c>
      <c r="E7" s="3">
        <f>D7*(1+'Early Retirement'!$E$17)</f>
        <v>7772671.6157196974</v>
      </c>
      <c r="F7" s="3">
        <f>E7*(1+'Early Retirement'!$E$17)</f>
        <v>7812222.7034691973</v>
      </c>
      <c r="G7" s="3">
        <f>F7*(1+'Early Retirement'!$E$17)</f>
        <v>7851975.0461564464</v>
      </c>
      <c r="H7" s="3">
        <f>G7*(1+'Early Retirement'!$E$17)</f>
        <v>7891929.6678632665</v>
      </c>
      <c r="I7" s="3">
        <f>H7*(1+'Early Retirement'!$E$17)</f>
        <v>7932087.5978824981</v>
      </c>
      <c r="J7" s="3">
        <f>I7*(1+'Early Retirement'!$E$17)</f>
        <v>7972449.8707445199</v>
      </c>
      <c r="K7" s="3">
        <f>J7*(1+'Early Retirement'!$E$17)</f>
        <v>8013017.5262438972</v>
      </c>
      <c r="L7" s="3">
        <f>K7*(1+'Early Retirement'!$E$17)</f>
        <v>8053791.60946617</v>
      </c>
      <c r="M7" s="3">
        <f>L7*(1+'Early Retirement'!$E$17)</f>
        <v>8094773.1708147759</v>
      </c>
      <c r="N7" s="3">
        <f>M7*(1+'Early Retirement'!$E$17)</f>
        <v>8135963.2660381086</v>
      </c>
      <c r="O7" s="4"/>
    </row>
    <row r="8" spans="1:17">
      <c r="A8" s="4">
        <f>A7*(1+'Early Retirement'!$D$17)</f>
        <v>6779.9693883650571</v>
      </c>
      <c r="B8" s="1">
        <v>6</v>
      </c>
      <c r="C8" s="3">
        <f>N7*(1+'Early Retirement'!$E$17)</f>
        <v>8177362.9562567193</v>
      </c>
      <c r="D8" s="3">
        <f>C8*(1+'Early Retirement'!$E$17)</f>
        <v>8218973.3079906479</v>
      </c>
      <c r="E8" s="3">
        <f>D8*(1+'Early Retirement'!$E$17)</f>
        <v>8260795.3931869017</v>
      </c>
      <c r="F8" s="3">
        <f>E8*(1+'Early Retirement'!$E$17)</f>
        <v>8302830.2892470704</v>
      </c>
      <c r="G8" s="3">
        <f>F8*(1+'Early Retirement'!$E$17)</f>
        <v>8345079.0790550793</v>
      </c>
      <c r="H8" s="3">
        <f>G8*(1+'Early Retirement'!$E$17)</f>
        <v>8387542.8510050876</v>
      </c>
      <c r="I8" s="3">
        <f>H8*(1+'Early Retirement'!$E$17)</f>
        <v>8430222.6990295276</v>
      </c>
      <c r="J8" s="3">
        <f>I8*(1+'Early Retirement'!$E$17)</f>
        <v>8473119.722627284</v>
      </c>
      <c r="K8" s="3">
        <f>J8*(1+'Early Retirement'!$E$17)</f>
        <v>8516235.0268920232</v>
      </c>
      <c r="L8" s="3">
        <f>K8*(1+'Early Retirement'!$E$17)</f>
        <v>8559569.7225406542</v>
      </c>
      <c r="M8" s="3">
        <f>L8*(1+'Early Retirement'!$E$17)</f>
        <v>8603124.9259419516</v>
      </c>
      <c r="N8" s="3">
        <f>M8*(1+'Early Retirement'!$E$17)</f>
        <v>8646901.7591453101</v>
      </c>
      <c r="O8" s="4"/>
    </row>
    <row r="9" spans="1:17">
      <c r="A9" s="4">
        <f>A8*(1+'Early Retirement'!$D$17)</f>
        <v>7205.7514659543822</v>
      </c>
      <c r="B9" s="1">
        <v>7</v>
      </c>
      <c r="C9" s="3">
        <f>N8*(1+'Early Retirement'!$E$17)</f>
        <v>8690901.3499096502</v>
      </c>
      <c r="D9" s="3">
        <f>C9*(1+'Early Retirement'!$E$17)</f>
        <v>8735124.8317324687</v>
      </c>
      <c r="E9" s="3">
        <f>D9*(1+'Early Retirement'!$E$17)</f>
        <v>8779573.3438790478</v>
      </c>
      <c r="F9" s="3">
        <f>E9*(1+'Early Retirement'!$E$17)</f>
        <v>8824248.0314117949</v>
      </c>
      <c r="G9" s="3">
        <f>F9*(1+'Early Retirement'!$E$17)</f>
        <v>8869150.0452197473</v>
      </c>
      <c r="H9" s="3">
        <f>G9*(1+'Early Retirement'!$E$17)</f>
        <v>8914280.5420482159</v>
      </c>
      <c r="I9" s="3">
        <f>H9*(1+'Early Retirement'!$E$17)</f>
        <v>8959640.6845285911</v>
      </c>
      <c r="J9" s="3">
        <f>I9*(1+'Early Retirement'!$E$17)</f>
        <v>9005231.6412082873</v>
      </c>
      <c r="K9" s="3">
        <f>J9*(1+'Early Retirement'!$E$17)</f>
        <v>9051054.586580852</v>
      </c>
      <c r="L9" s="3">
        <f>K9*(1+'Early Retirement'!$E$17)</f>
        <v>9097110.7011162173</v>
      </c>
      <c r="M9" s="3">
        <f>L9*(1+'Early Retirement'!$E$17)</f>
        <v>9143401.1712911166</v>
      </c>
      <c r="N9" s="3">
        <f>M9*(1+'Early Retirement'!$E$17)</f>
        <v>9189927.1896196455</v>
      </c>
      <c r="O9" s="4"/>
    </row>
    <row r="10" spans="1:17">
      <c r="A10" s="4">
        <f>A9*(1+'Early Retirement'!$D$17)</f>
        <v>7658.2726580163171</v>
      </c>
      <c r="B10" s="1">
        <v>8</v>
      </c>
      <c r="C10" s="3">
        <f>N9*(1+'Early Retirement'!$E$17)</f>
        <v>9236689.9546839856</v>
      </c>
      <c r="D10" s="3">
        <f>C10*(1+'Early Retirement'!$E$17)</f>
        <v>9283690.6711652782</v>
      </c>
      <c r="E10" s="3">
        <f>D10*(1+'Early Retirement'!$E$17)</f>
        <v>9330930.5498746615</v>
      </c>
      <c r="F10" s="3">
        <f>E10*(1+'Early Retirement'!$E$17)</f>
        <v>9378410.8077844661</v>
      </c>
      <c r="G10" s="3">
        <f>F10*(1+'Early Retirement'!$E$17)</f>
        <v>9426132.6680595577</v>
      </c>
      <c r="H10" s="3">
        <f>G10*(1+'Early Retirement'!$E$17)</f>
        <v>9474097.360088855</v>
      </c>
      <c r="I10" s="3">
        <f>H10*(1+'Early Retirement'!$E$17)</f>
        <v>9522306.1195169967</v>
      </c>
      <c r="J10" s="3">
        <f>I10*(1+'Early Retirement'!$E$17)</f>
        <v>9570760.1882761773</v>
      </c>
      <c r="K10" s="3">
        <f>J10*(1+'Early Retirement'!$E$17)</f>
        <v>9619460.8146181386</v>
      </c>
      <c r="L10" s="3">
        <f>K10*(1+'Early Retirement'!$E$17)</f>
        <v>9668409.2531463262</v>
      </c>
      <c r="M10" s="3">
        <f>L10*(1+'Early Retirement'!$E$17)</f>
        <v>9717606.7648482099</v>
      </c>
      <c r="N10" s="3">
        <f>M10*(1+'Early Retirement'!$E$17)</f>
        <v>9767054.6171277706</v>
      </c>
      <c r="O10" s="4"/>
    </row>
    <row r="11" spans="1:17">
      <c r="A11" s="4">
        <f>A10*(1+'Early Retirement'!$D$17)</f>
        <v>8139.2121809397413</v>
      </c>
      <c r="B11" s="1">
        <v>9</v>
      </c>
      <c r="C11" s="3">
        <f>N10*(1+'Early Retirement'!$E$17)</f>
        <v>9816754.0838381499</v>
      </c>
      <c r="D11" s="3">
        <f>C11*(1+'Early Retirement'!$E$17)</f>
        <v>9866706.445314467</v>
      </c>
      <c r="E11" s="3">
        <f>D11*(1+'Early Retirement'!$E$17)</f>
        <v>9916912.9884067997</v>
      </c>
      <c r="F11" s="3">
        <f>E11*(1+'Early Retirement'!$E$17)</f>
        <v>9967375.0065133385</v>
      </c>
      <c r="G11" s="3">
        <f>F11*(1+'Early Retirement'!$E$17)</f>
        <v>10018093.799613705</v>
      </c>
      <c r="H11" s="3">
        <f>G11*(1+'Early Retirement'!$E$17)</f>
        <v>10069070.674302442</v>
      </c>
      <c r="I11" s="3">
        <f>H11*(1+'Early Retirement'!$E$17)</f>
        <v>10120306.943822671</v>
      </c>
      <c r="J11" s="3">
        <f>I11*(1+'Early Retirement'!$E$17)</f>
        <v>10171803.928099928</v>
      </c>
      <c r="K11" s="3">
        <f>J11*(1+'Early Retirement'!$E$17)</f>
        <v>10223562.953776164</v>
      </c>
      <c r="L11" s="3">
        <f>K11*(1+'Early Retirement'!$E$17)</f>
        <v>10275585.354243921</v>
      </c>
      <c r="M11" s="3">
        <f>L11*(1+'Early Retirement'!$E$17)</f>
        <v>10327872.469680684</v>
      </c>
      <c r="N11" s="3">
        <f>M11*(1+'Early Retirement'!$E$17)</f>
        <v>10380425.647083402</v>
      </c>
      <c r="O11" s="4"/>
    </row>
    <row r="12" spans="1:17">
      <c r="A12" s="4">
        <f>A11*(1+'Early Retirement'!$D$17)</f>
        <v>8650.3547059027569</v>
      </c>
      <c r="B12" s="1">
        <v>10</v>
      </c>
      <c r="C12" s="3">
        <f>N11*(1+'Early Retirement'!$E$17)</f>
        <v>10433246.240303194</v>
      </c>
      <c r="D12" s="3">
        <f>C12*(1+'Early Retirement'!$E$17)</f>
        <v>10486335.610080225</v>
      </c>
      <c r="E12" s="3">
        <f>D12*(1+'Early Retirement'!$E$17)</f>
        <v>10539695.124078758</v>
      </c>
      <c r="F12" s="3">
        <f>E12*(1+'Early Retirement'!$E$17)</f>
        <v>10593326.156922389</v>
      </c>
      <c r="G12" s="3">
        <f>F12*(1+'Early Retirement'!$E$17)</f>
        <v>10647230.090229459</v>
      </c>
      <c r="H12" s="3">
        <f>G12*(1+'Early Retirement'!$E$17)</f>
        <v>10701408.312648648</v>
      </c>
      <c r="I12" s="3">
        <f>H12*(1+'Early Retirement'!$E$17)</f>
        <v>10755862.219894748</v>
      </c>
      <c r="J12" s="3">
        <f>I12*(1+'Early Retirement'!$E$17)</f>
        <v>10810593.214784618</v>
      </c>
      <c r="K12" s="3">
        <f>J12*(1+'Early Retirement'!$E$17)</f>
        <v>10865602.707273323</v>
      </c>
      <c r="L12" s="3">
        <f>K12*(1+'Early Retirement'!$E$17)</f>
        <v>10920892.114490455</v>
      </c>
      <c r="M12" s="3">
        <f>L12*(1+'Early Retirement'!$E$17)</f>
        <v>10976462.860776646</v>
      </c>
      <c r="N12" s="3">
        <f>M12*(1+'Early Retirement'!$E$17)</f>
        <v>11032316.377720254</v>
      </c>
      <c r="O12" s="4"/>
    </row>
    <row r="13" spans="1:17">
      <c r="A13" s="4">
        <f>A12*(1+'Early Retirement'!$D$17)</f>
        <v>9193.5969814334494</v>
      </c>
      <c r="B13" s="1">
        <v>11</v>
      </c>
      <c r="C13" s="3">
        <f>N12*(1+'Early Retirement'!$E$17)</f>
        <v>11088454.104194248</v>
      </c>
      <c r="D13" s="3">
        <f>C13*(1+'Early Retirement'!$E$17)</f>
        <v>11144877.486393277</v>
      </c>
      <c r="E13" s="3">
        <f>D13*(1+'Early Retirement'!$E$17)</f>
        <v>11201587.977870917</v>
      </c>
      <c r="F13" s="3">
        <f>E13*(1+'Early Retirement'!$E$17)</f>
        <v>11258587.039577127</v>
      </c>
      <c r="G13" s="3">
        <f>F13*(1+'Early Retirement'!$E$17)</f>
        <v>11315876.139895881</v>
      </c>
      <c r="H13" s="3">
        <f>G13*(1+'Early Retirement'!$E$17)</f>
        <v>11373456.754682995</v>
      </c>
      <c r="I13" s="3">
        <f>H13*(1+'Early Retirement'!$E$17)</f>
        <v>11431330.36730415</v>
      </c>
      <c r="J13" s="3">
        <f>I13*(1+'Early Retirement'!$E$17)</f>
        <v>11489498.468673103</v>
      </c>
      <c r="K13" s="3">
        <f>J13*(1+'Early Retirement'!$E$17)</f>
        <v>11547962.557290098</v>
      </c>
      <c r="L13" s="3">
        <f>K13*(1+'Early Retirement'!$E$17)</f>
        <v>11606724.139280466</v>
      </c>
      <c r="M13" s="3">
        <f>L13*(1+'Early Retirement'!$E$17)</f>
        <v>11665784.72843343</v>
      </c>
      <c r="N13" s="3">
        <f>M13*(1+'Early Retirement'!$E$17)</f>
        <v>11725145.846241098</v>
      </c>
      <c r="O13" s="4"/>
    </row>
    <row r="14" spans="1:17">
      <c r="A14" s="4">
        <f>A13*(1+'Early Retirement'!$D$17)</f>
        <v>9770.9548718674705</v>
      </c>
      <c r="B14" s="1">
        <v>12</v>
      </c>
      <c r="C14" s="3">
        <f>N13*(1+'Early Retirement'!$E$17)</f>
        <v>11784809.021937661</v>
      </c>
      <c r="D14" s="3">
        <f>C14*(1+'Early Retirement'!$E$17)</f>
        <v>11844775.792538788</v>
      </c>
      <c r="E14" s="3">
        <f>D14*(1+'Early Retirement'!$E$17)</f>
        <v>11905047.702881224</v>
      </c>
      <c r="F14" s="3">
        <f>E14*(1+'Early Retirement'!$E$17)</f>
        <v>11965626.305662585</v>
      </c>
      <c r="G14" s="3">
        <f>F14*(1+'Early Retirement'!$E$17)</f>
        <v>12026513.161481358</v>
      </c>
      <c r="H14" s="3">
        <f>G14*(1+'Early Retirement'!$E$17)</f>
        <v>12087709.838877104</v>
      </c>
      <c r="I14" s="3">
        <f>H14*(1+'Early Retirement'!$E$17)</f>
        <v>12149217.914370868</v>
      </c>
      <c r="J14" s="3">
        <f>I14*(1+'Early Retirement'!$E$17)</f>
        <v>12211038.972505791</v>
      </c>
      <c r="K14" s="3">
        <f>J14*(1+'Early Retirement'!$E$17)</f>
        <v>12273174.605887933</v>
      </c>
      <c r="L14" s="3">
        <f>K14*(1+'Early Retirement'!$E$17)</f>
        <v>12335626.415227296</v>
      </c>
      <c r="M14" s="3">
        <f>L14*(1+'Early Retirement'!$E$17)</f>
        <v>12398396.009379065</v>
      </c>
      <c r="N14" s="3">
        <f>M14*(1+'Early Retirement'!$E$17)</f>
        <v>12461485.005385052</v>
      </c>
      <c r="O14" s="4"/>
    </row>
    <row r="15" spans="1:17">
      <c r="A15" s="4">
        <f>A14*(1+'Early Retirement'!$D$17)</f>
        <v>10384.570837820747</v>
      </c>
      <c r="B15" s="1">
        <v>13</v>
      </c>
      <c r="C15" s="3">
        <f>N14*(1+'Early Retirement'!$E$17)</f>
        <v>12524895.028515359</v>
      </c>
      <c r="D15" s="3">
        <f>C15*(1+'Early Retirement'!$E$17)</f>
        <v>12588627.712310238</v>
      </c>
      <c r="E15" s="3">
        <f>D15*(1+'Early Retirement'!$E$17)</f>
        <v>12652684.698622178</v>
      </c>
      <c r="F15" s="3">
        <f>E15*(1+'Early Retirement'!$E$17)</f>
        <v>12717067.637658209</v>
      </c>
      <c r="G15" s="3">
        <f>F15*(1+'Early Retirement'!$E$17)</f>
        <v>12781778.188022399</v>
      </c>
      <c r="H15" s="3">
        <f>G15*(1+'Early Retirement'!$E$17)</f>
        <v>12846818.016758598</v>
      </c>
      <c r="I15" s="3">
        <f>H15*(1+'Early Retirement'!$E$17)</f>
        <v>12912188.799393371</v>
      </c>
      <c r="J15" s="3">
        <f>I15*(1+'Early Retirement'!$E$17)</f>
        <v>12977892.219979167</v>
      </c>
      <c r="K15" s="3">
        <f>J15*(1+'Early Retirement'!$E$17)</f>
        <v>13043929.971137708</v>
      </c>
      <c r="L15" s="3">
        <f>K15*(1+'Early Retirement'!$E$17)</f>
        <v>13110303.754103584</v>
      </c>
      <c r="M15" s="3">
        <f>L15*(1+'Early Retirement'!$E$17)</f>
        <v>13177015.278768085</v>
      </c>
      <c r="N15" s="3">
        <f>M15*(1+'Early Retirement'!$E$17)</f>
        <v>13244066.26372325</v>
      </c>
      <c r="O15" s="4"/>
    </row>
    <row r="16" spans="1:17">
      <c r="A16" s="4">
        <f>A15*(1+'Early Retirement'!$D$17)</f>
        <v>11036.721886435889</v>
      </c>
      <c r="B16" s="1">
        <v>14</v>
      </c>
      <c r="C16" s="3">
        <f>N15*(1+'Early Retirement'!$E$17)</f>
        <v>13311458.436306139</v>
      </c>
      <c r="D16" s="3">
        <f>C16*(1+'Early Retirement'!$E$17)</f>
        <v>13379193.532643335</v>
      </c>
      <c r="E16" s="3">
        <f>D16*(1+'Early Retirement'!$E$17)</f>
        <v>13447273.297695667</v>
      </c>
      <c r="F16" s="3">
        <f>E16*(1+'Early Retirement'!$E$17)</f>
        <v>13515699.48530316</v>
      </c>
      <c r="G16" s="3">
        <f>F16*(1+'Early Retirement'!$E$17)</f>
        <v>13584473.858230222</v>
      </c>
      <c r="H16" s="3">
        <f>G16*(1+'Early Retirement'!$E$17)</f>
        <v>13653598.188211054</v>
      </c>
      <c r="I16" s="3">
        <f>H16*(1+'Early Retirement'!$E$17)</f>
        <v>13723074.25599529</v>
      </c>
      <c r="J16" s="3">
        <f>I16*(1+'Early Retirement'!$E$17)</f>
        <v>13792903.851393875</v>
      </c>
      <c r="K16" s="3">
        <f>J16*(1+'Early Retirement'!$E$17)</f>
        <v>13863088.773325171</v>
      </c>
      <c r="L16" s="3">
        <f>K16*(1+'Early Retirement'!$E$17)</f>
        <v>13933630.829861304</v>
      </c>
      <c r="M16" s="3">
        <f>L16*(1+'Early Retirement'!$E$17)</f>
        <v>14004531.838274736</v>
      </c>
      <c r="N16" s="3">
        <f>M16*(1+'Early Retirement'!$E$17)</f>
        <v>14075793.625085086</v>
      </c>
      <c r="O16" s="4"/>
    </row>
    <row r="17" spans="1:15">
      <c r="A17" s="4">
        <f>A16*(1+'Early Retirement'!$D$17)</f>
        <v>11729.828020904062</v>
      </c>
      <c r="B17" s="1">
        <v>15</v>
      </c>
      <c r="C17" s="3">
        <f>N16*(1+'Early Retirement'!$E$17)</f>
        <v>14147418.026106181</v>
      </c>
      <c r="D17" s="3">
        <f>C17*(1+'Early Retirement'!$E$17)</f>
        <v>14219406.886493353</v>
      </c>
      <c r="E17" s="3">
        <f>D17*(1+'Early Retirement'!$E$17)</f>
        <v>14291762.060790971</v>
      </c>
      <c r="F17" s="3">
        <f>E17*(1+'Early Retirement'!$E$17)</f>
        <v>14364485.412980214</v>
      </c>
      <c r="G17" s="3">
        <f>F17*(1+'Early Retirement'!$E$17)</f>
        <v>14437578.816527095</v>
      </c>
      <c r="H17" s="3">
        <f>G17*(1+'Early Retirement'!$E$17)</f>
        <v>14511044.154430723</v>
      </c>
      <c r="I17" s="3">
        <f>H17*(1+'Early Retirement'!$E$17)</f>
        <v>14584883.319271808</v>
      </c>
      <c r="J17" s="3">
        <f>I17*(1+'Early Retirement'!$E$17)</f>
        <v>14659098.213261425</v>
      </c>
      <c r="K17" s="3">
        <f>J17*(1+'Early Retirement'!$E$17)</f>
        <v>14733690.748290008</v>
      </c>
      <c r="L17" s="3">
        <f>K17*(1+'Early Retirement'!$E$17)</f>
        <v>14808662.84597661</v>
      </c>
      <c r="M17" s="3">
        <f>L17*(1+'Early Retirement'!$E$17)</f>
        <v>14884016.437718404</v>
      </c>
      <c r="N17" s="3">
        <f>M17*(1+'Early Retirement'!$E$17)</f>
        <v>14959753.464740444</v>
      </c>
      <c r="O17" s="4"/>
    </row>
    <row r="18" spans="1:15">
      <c r="A18" s="4">
        <f>A17*(1+'Early Retirement'!$D$17)</f>
        <v>12466.461220616837</v>
      </c>
      <c r="B18" s="1">
        <v>16</v>
      </c>
      <c r="C18" s="3">
        <f>N17*(1+'Early Retirement'!$E$17)</f>
        <v>15035875.878145665</v>
      </c>
      <c r="D18" s="3">
        <f>C18*(1+'Early Retirement'!$E$17)</f>
        <v>15112385.638965152</v>
      </c>
      <c r="E18" s="3">
        <f>D18*(1+'Early Retirement'!$E$17)</f>
        <v>15189284.718208659</v>
      </c>
      <c r="F18" s="3">
        <f>E18*(1+'Early Retirement'!$E$17)</f>
        <v>15266575.096915387</v>
      </c>
      <c r="G18" s="3">
        <f>F18*(1+'Early Retirement'!$E$17)</f>
        <v>15344258.766205013</v>
      </c>
      <c r="H18" s="3">
        <f>G18*(1+'Early Retirement'!$E$17)</f>
        <v>15422337.727328988</v>
      </c>
      <c r="I18" s="3">
        <f>H18*(1+'Early Retirement'!$E$17)</f>
        <v>15500813.991722094</v>
      </c>
      <c r="J18" s="3">
        <f>I18*(1+'Early Retirement'!$E$17)</f>
        <v>15579689.581054257</v>
      </c>
      <c r="K18" s="3">
        <f>J18*(1+'Early Retirement'!$E$17)</f>
        <v>15658966.527282635</v>
      </c>
      <c r="L18" s="3">
        <f>K18*(1+'Early Retirement'!$E$17)</f>
        <v>15738646.872703955</v>
      </c>
      <c r="M18" s="3">
        <f>L18*(1+'Early Retirement'!$E$17)</f>
        <v>15818732.670007134</v>
      </c>
      <c r="N18" s="3">
        <f>M18*(1+'Early Retirement'!$E$17)</f>
        <v>15899225.982326157</v>
      </c>
    </row>
    <row r="19" spans="1:15">
      <c r="A19" s="4">
        <f>A18*(1+'Early Retirement'!$D$17)</f>
        <v>13249.354985271573</v>
      </c>
      <c r="B19" s="1">
        <v>17</v>
      </c>
      <c r="C19" s="3">
        <f>N18*(1+'Early Retirement'!$E$17)</f>
        <v>15980128.883293224</v>
      </c>
      <c r="D19" s="3">
        <f>C19*(1+'Early Retirement'!$E$17)</f>
        <v>16061443.457092175</v>
      </c>
      <c r="E19" s="3">
        <f>D19*(1+'Early Retirement'!$E$17)</f>
        <v>16143171.798512176</v>
      </c>
      <c r="F19" s="3">
        <f>E19*(1+'Early Retirement'!$E$17)</f>
        <v>16225316.013001686</v>
      </c>
      <c r="G19" s="3">
        <f>F19*(1+'Early Retirement'!$E$17)</f>
        <v>16307878.216722701</v>
      </c>
      <c r="H19" s="3">
        <f>G19*(1+'Early Retirement'!$E$17)</f>
        <v>16390860.536605261</v>
      </c>
      <c r="I19" s="3">
        <f>H19*(1+'Early Retirement'!$E$17)</f>
        <v>16474265.110402254</v>
      </c>
      <c r="J19" s="3">
        <f>I19*(1+'Early Retirement'!$E$17)</f>
        <v>16558094.086744478</v>
      </c>
      <c r="K19" s="3">
        <f>J19*(1+'Early Retirement'!$E$17)</f>
        <v>16642349.625195997</v>
      </c>
      <c r="L19" s="3">
        <f>K19*(1+'Early Retirement'!$E$17)</f>
        <v>16727033.896309776</v>
      </c>
      <c r="M19" s="3">
        <f>L19*(1+'Early Retirement'!$E$17)</f>
        <v>16812149.081683595</v>
      </c>
      <c r="N19" s="3">
        <f>M19*(1+'Early Retirement'!$E$17)</f>
        <v>16897697.374016251</v>
      </c>
    </row>
    <row r="20" spans="1:15">
      <c r="A20" s="4">
        <f>A19*(1+'Early Retirement'!$D$17)</f>
        <v>14081.414478346627</v>
      </c>
      <c r="B20" s="1">
        <v>18</v>
      </c>
      <c r="C20" s="3">
        <f>N19*(1+'Early Retirement'!$E$17)</f>
        <v>16983680.977164052</v>
      </c>
      <c r="D20" s="3">
        <f>C20*(1+'Early Retirement'!$E$17)</f>
        <v>17070102.106197577</v>
      </c>
      <c r="E20" s="3">
        <f>D20*(1+'Early Retirement'!$E$17)</f>
        <v>17156962.987458754</v>
      </c>
      <c r="F20" s="3">
        <f>E20*(1+'Early Retirement'!$E$17)</f>
        <v>17244265.858618207</v>
      </c>
      <c r="G20" s="3">
        <f>F20*(1+'Early Retirement'!$E$17)</f>
        <v>17332012.968732901</v>
      </c>
      <c r="H20" s="3">
        <f>G20*(1+'Early Retirement'!$E$17)</f>
        <v>17420206.578304086</v>
      </c>
      <c r="I20" s="3">
        <f>H20*(1+'Early Retirement'!$E$17)</f>
        <v>17508848.959335532</v>
      </c>
      <c r="J20" s="3">
        <f>I20*(1+'Early Retirement'!$E$17)</f>
        <v>17597942.395392049</v>
      </c>
      <c r="K20" s="3">
        <f>J20*(1+'Early Retirement'!$E$17)</f>
        <v>17687489.181658324</v>
      </c>
      <c r="L20" s="3">
        <f>K20*(1+'Early Retirement'!$E$17)</f>
        <v>17777491.624998048</v>
      </c>
      <c r="M20" s="3">
        <f>L20*(1+'Early Retirement'!$E$17)</f>
        <v>17867952.044013344</v>
      </c>
      <c r="N20" s="3">
        <f>M20*(1+'Early Retirement'!$E$17)</f>
        <v>17958872.769104492</v>
      </c>
    </row>
    <row r="21" spans="1:15">
      <c r="A21" s="4">
        <f>A20*(1+'Early Retirement'!$D$17)</f>
        <v>14965.727307586794</v>
      </c>
      <c r="B21" s="1">
        <v>19</v>
      </c>
      <c r="C21" s="3">
        <f>N20*(1+'Early Retirement'!$E$17)</f>
        <v>18050256.142529972</v>
      </c>
      <c r="D21" s="3">
        <f>C21*(1+'Early Retirement'!$E$17)</f>
        <v>18142104.5184668</v>
      </c>
      <c r="E21" s="3">
        <f>D21*(1+'Early Retirement'!$E$17)</f>
        <v>18234420.263071179</v>
      </c>
      <c r="F21" s="3">
        <f>E21*(1+'Early Retirement'!$E$17)</f>
        <v>18327205.754539445</v>
      </c>
      <c r="G21" s="3">
        <f>F21*(1+'Early Retirement'!$E$17)</f>
        <v>18420463.383169342</v>
      </c>
      <c r="H21" s="3">
        <f>G21*(1+'Early Retirement'!$E$17)</f>
        <v>18514195.551421598</v>
      </c>
      <c r="I21" s="3">
        <f>H21*(1+'Early Retirement'!$E$17)</f>
        <v>18608404.673981816</v>
      </c>
      <c r="J21" s="3">
        <f>I21*(1+'Early Retirement'!$E$17)</f>
        <v>18703093.177822679</v>
      </c>
      <c r="K21" s="3">
        <f>J21*(1+'Early Retirement'!$E$17)</f>
        <v>18798263.502266478</v>
      </c>
      <c r="L21" s="3">
        <f>K21*(1+'Early Retirement'!$E$17)</f>
        <v>18893918.099047936</v>
      </c>
      <c r="M21" s="3">
        <f>L21*(1+'Early Retirement'!$E$17)</f>
        <v>18990059.432377394</v>
      </c>
      <c r="N21" s="3">
        <f>M21*(1+'Early Retirement'!$E$17)</f>
        <v>19086689.979004268</v>
      </c>
    </row>
    <row r="22" spans="1:15">
      <c r="A22" s="4">
        <f>A21*(1+'Early Retirement'!$D$17)</f>
        <v>15905.574982503245</v>
      </c>
      <c r="B22" s="1">
        <v>20</v>
      </c>
      <c r="C22" s="3">
        <f>N21*(1+'Early Retirement'!$E$17)</f>
        <v>19183812.228280868</v>
      </c>
      <c r="D22" s="3">
        <f>C22*(1+'Early Retirement'!$E$17)</f>
        <v>19281428.682226531</v>
      </c>
      <c r="E22" s="3">
        <f>D22*(1+'Early Retirement'!$E$17)</f>
        <v>19379541.855592065</v>
      </c>
      <c r="F22" s="3">
        <f>E22*(1+'Early Retirement'!$E$17)</f>
        <v>19478154.275924537</v>
      </c>
      <c r="G22" s="3">
        <f>F22*(1+'Early Retirement'!$E$17)</f>
        <v>19577268.483632393</v>
      </c>
      <c r="H22" s="3">
        <f>G22*(1+'Early Retirement'!$E$17)</f>
        <v>19676887.032050893</v>
      </c>
      <c r="I22" s="3">
        <f>H22*(1+'Early Retirement'!$E$17)</f>
        <v>19777012.487507895</v>
      </c>
      <c r="J22" s="3">
        <f>I22*(1+'Early Retirement'!$E$17)</f>
        <v>19877647.429389965</v>
      </c>
      <c r="K22" s="3">
        <f>J22*(1+'Early Retirement'!$E$17)</f>
        <v>19978794.450208832</v>
      </c>
      <c r="L22" s="3">
        <f>K22*(1+'Early Retirement'!$E$17)</f>
        <v>20080456.155668166</v>
      </c>
      <c r="M22" s="3">
        <f>L22*(1+'Early Retirement'!$E$17)</f>
        <v>20182635.164730713</v>
      </c>
      <c r="N22" s="3">
        <f>M22*(1+'Early Retirement'!$E$17)</f>
        <v>20285334.109685753</v>
      </c>
    </row>
    <row r="23" spans="1:15">
      <c r="A23" s="4">
        <f>A22*(1+'Early Retirement'!$D$17)</f>
        <v>16904.44509140445</v>
      </c>
      <c r="B23" s="1">
        <v>21</v>
      </c>
      <c r="C23" s="3">
        <f>N22*(1+'Early Retirement'!$E$17)</f>
        <v>20388555.636216924</v>
      </c>
      <c r="D23" s="3">
        <f>C23*(1+'Early Retirement'!$E$17)</f>
        <v>20492302.403470375</v>
      </c>
      <c r="E23" s="3">
        <f>D23*(1+'Early Retirement'!$E$17)</f>
        <v>20596577.084123265</v>
      </c>
      <c r="F23" s="3">
        <f>E23*(1+'Early Retirement'!$E$17)</f>
        <v>20701382.364452615</v>
      </c>
      <c r="G23" s="3">
        <f>F23*(1+'Early Retirement'!$E$17)</f>
        <v>20806720.944404524</v>
      </c>
      <c r="H23" s="3">
        <f>G23*(1+'Early Retirement'!$E$17)</f>
        <v>20912595.537663706</v>
      </c>
      <c r="I23" s="3">
        <f>H23*(1+'Early Retirement'!$E$17)</f>
        <v>21019008.871723406</v>
      </c>
      <c r="J23" s="3">
        <f>I23*(1+'Early Retirement'!$E$17)</f>
        <v>21125963.68795567</v>
      </c>
      <c r="K23" s="3">
        <f>J23*(1+'Early Retirement'!$E$17)</f>
        <v>21233462.741681963</v>
      </c>
      <c r="L23" s="3">
        <f>K23*(1+'Early Retirement'!$E$17)</f>
        <v>21341508.802244145</v>
      </c>
      <c r="M23" s="3">
        <f>L23*(1+'Early Retirement'!$E$17)</f>
        <v>21450104.653075818</v>
      </c>
      <c r="N23" s="3">
        <f>M23*(1+'Early Retirement'!$E$17)</f>
        <v>21559253.091774035</v>
      </c>
    </row>
    <row r="24" spans="1:15">
      <c r="A24" s="4">
        <f>A23*(1+'Early Retirement'!$D$17)</f>
        <v>17966.04424314465</v>
      </c>
      <c r="B24" s="1">
        <v>22</v>
      </c>
      <c r="C24" s="3">
        <f>N23*(1+'Early Retirement'!$E$17)</f>
        <v>21668956.930171367</v>
      </c>
      <c r="D24" s="3">
        <f>C24*(1+'Early Retirement'!$E$17)</f>
        <v>21779218.994408336</v>
      </c>
      <c r="E24" s="3">
        <f>D24*(1+'Early Retirement'!$E$17)</f>
        <v>21890042.125006225</v>
      </c>
      <c r="F24" s="3">
        <f>E24*(1+'Early Retirement'!$E$17)</f>
        <v>22001429.176940259</v>
      </c>
      <c r="G24" s="3">
        <f>F24*(1+'Early Retirement'!$E$17)</f>
        <v>22113383.019713145</v>
      </c>
      <c r="H24" s="3">
        <f>G24*(1+'Early Retirement'!$E$17)</f>
        <v>22225906.537429001</v>
      </c>
      <c r="I24" s="3">
        <f>H24*(1+'Early Retirement'!$E$17)</f>
        <v>22339002.628867652</v>
      </c>
      <c r="J24" s="3">
        <f>I24*(1+'Early Retirement'!$E$17)</f>
        <v>22452674.207559306</v>
      </c>
      <c r="K24" s="3">
        <f>J24*(1+'Early Retirement'!$E$17)</f>
        <v>22566924.201859612</v>
      </c>
      <c r="L24" s="3">
        <f>K24*(1+'Early Retirement'!$E$17)</f>
        <v>22681755.555025097</v>
      </c>
      <c r="M24" s="3">
        <f>L24*(1+'Early Retirement'!$E$17)</f>
        <v>22797171.225288998</v>
      </c>
      <c r="N24" s="3">
        <f>M24*(1+'Early Retirement'!$E$17)</f>
        <v>22913174.185937464</v>
      </c>
    </row>
    <row r="25" spans="1:15">
      <c r="A25" s="4">
        <f>A24*(1+'Early Retirement'!$D$17)</f>
        <v>19094.311821614134</v>
      </c>
      <c r="B25" s="1">
        <v>23</v>
      </c>
      <c r="C25" s="3">
        <f>N24*(1+'Early Retirement'!$E$17)</f>
        <v>23029767.425386146</v>
      </c>
      <c r="D25" s="3">
        <f>C25*(1+'Early Retirement'!$E$17)</f>
        <v>23146953.947257195</v>
      </c>
      <c r="E25" s="3">
        <f>D25*(1+'Early Retirement'!$E$17)</f>
        <v>23264736.770456631</v>
      </c>
      <c r="F25" s="3">
        <f>E25*(1+'Early Retirement'!$E$17)</f>
        <v>23383118.929252122</v>
      </c>
      <c r="G25" s="3">
        <f>F25*(1+'Early Retirement'!$E$17)</f>
        <v>23502103.473351147</v>
      </c>
      <c r="H25" s="3">
        <f>G25*(1+'Early Retirement'!$E$17)</f>
        <v>23621693.467979562</v>
      </c>
      <c r="I25" s="3">
        <f>H25*(1+'Early Retirement'!$E$17)</f>
        <v>23741891.993960559</v>
      </c>
      <c r="J25" s="3">
        <f>I25*(1+'Early Retirement'!$E$17)</f>
        <v>23862702.147794049</v>
      </c>
      <c r="K25" s="3">
        <f>J25*(1+'Early Retirement'!$E$17)</f>
        <v>23984127.041736413</v>
      </c>
      <c r="L25" s="3">
        <f>K25*(1+'Early Retirement'!$E$17)</f>
        <v>24106169.803880692</v>
      </c>
      <c r="M25" s="3">
        <f>L25*(1+'Early Retirement'!$E$17)</f>
        <v>24228833.578237168</v>
      </c>
      <c r="N25" s="3">
        <f>M25*(1+'Early Retirement'!$E$17)</f>
        <v>24352121.52481436</v>
      </c>
    </row>
    <row r="26" spans="1:15">
      <c r="A26" s="4">
        <f>A25*(1+'Early Retirement'!$D$17)</f>
        <v>20293.434604011502</v>
      </c>
      <c r="B26" s="1">
        <v>24</v>
      </c>
      <c r="C26" s="3">
        <f>N25*(1+'Early Retirement'!$E$17)</f>
        <v>24476036.81970042</v>
      </c>
      <c r="D26" s="3">
        <f>C26*(1+'Early Retirement'!$E$17)</f>
        <v>24600582.655144971</v>
      </c>
      <c r="E26" s="3">
        <f>D26*(1+'Early Retirement'!$E$17)</f>
        <v>24725762.239641335</v>
      </c>
      <c r="F26" s="3">
        <f>E26*(1+'Early Retirement'!$E$17)</f>
        <v>24851578.798009183</v>
      </c>
      <c r="G26" s="3">
        <f>F26*(1+'Early Retirement'!$E$17)</f>
        <v>24978035.571477629</v>
      </c>
      <c r="H26" s="3">
        <f>G26*(1+'Early Retirement'!$E$17)</f>
        <v>25105135.817768708</v>
      </c>
      <c r="I26" s="3">
        <f>H26*(1+'Early Retirement'!$E$17)</f>
        <v>25232882.811181314</v>
      </c>
      <c r="J26" s="3">
        <f>I26*(1+'Early Retirement'!$E$17)</f>
        <v>25361279.842675544</v>
      </c>
      <c r="K26" s="3">
        <f>J26*(1+'Early Retirement'!$E$17)</f>
        <v>25490330.21995749</v>
      </c>
      <c r="L26" s="3">
        <f>K26*(1+'Early Retirement'!$E$17)</f>
        <v>25620037.267564431</v>
      </c>
      <c r="M26" s="3">
        <f>L26*(1+'Early Retirement'!$E$17)</f>
        <v>25750404.326950494</v>
      </c>
      <c r="N26" s="3">
        <f>M26*(1+'Early Retirement'!$E$17)</f>
        <v>25881434.756572731</v>
      </c>
    </row>
    <row r="27" spans="1:15">
      <c r="A27" s="4">
        <f>A26*(1+'Early Retirement'!$D$17)</f>
        <v>21567.862297143423</v>
      </c>
      <c r="B27" s="1">
        <v>25</v>
      </c>
      <c r="C27" s="3">
        <f>N26*(1+'Early Retirement'!$E$17)</f>
        <v>26013131.931977637</v>
      </c>
      <c r="D27" s="3">
        <f>C27*(1+'Early Retirement'!$E$17)</f>
        <v>26145499.245888107</v>
      </c>
      <c r="E27" s="3">
        <f>D27*(1+'Early Retirement'!$E$17)</f>
        <v>26278540.10829084</v>
      </c>
      <c r="F27" s="3">
        <f>E27*(1+'Early Retirement'!$E$17)</f>
        <v>26412257.946524192</v>
      </c>
      <c r="G27" s="3">
        <f>F27*(1+'Early Retirement'!$E$17)</f>
        <v>26546656.205366455</v>
      </c>
      <c r="H27" s="3">
        <f>G27*(1+'Early Retirement'!$E$17)</f>
        <v>26681738.347124614</v>
      </c>
      <c r="I27" s="3">
        <f>H27*(1+'Early Retirement'!$E$17)</f>
        <v>26817507.851723529</v>
      </c>
      <c r="J27" s="3">
        <f>I27*(1+'Early Retirement'!$E$17)</f>
        <v>26953968.216795597</v>
      </c>
      <c r="K27" s="3">
        <f>J27*(1+'Early Retirement'!$E$17)</f>
        <v>27091122.957770847</v>
      </c>
      <c r="L27" s="3">
        <f>K27*(1+'Early Retirement'!$E$17)</f>
        <v>27228975.607967503</v>
      </c>
      <c r="M27" s="3">
        <f>L27*(1+'Early Retirement'!$E$17)</f>
        <v>27367529.718683012</v>
      </c>
      <c r="N27" s="3">
        <f>M27*(1+'Early Retirement'!$E$17)</f>
        <v>27506788.859285526</v>
      </c>
    </row>
    <row r="28" spans="1:15">
      <c r="A28" s="4">
        <f>A27*(1+'Early Retirement'!$D$17)</f>
        <v>22922.324049404029</v>
      </c>
      <c r="B28" s="1">
        <v>26</v>
      </c>
      <c r="C28" s="3">
        <f>N27*(1+'Early Retirement'!$E$17)</f>
        <v>27646756.61730586</v>
      </c>
      <c r="D28" s="3">
        <f>C28*(1+'Early Retirement'!$E$17)</f>
        <v>27787436.598529909</v>
      </c>
      <c r="E28" s="3">
        <f>D28*(1+'Early Retirement'!$E$17)</f>
        <v>27928832.427091535</v>
      </c>
      <c r="F28" s="3">
        <f>E28*(1+'Early Retirement'!$E$17)</f>
        <v>28070947.74556594</v>
      </c>
      <c r="G28" s="3">
        <f>F28*(1+'Early Retirement'!$E$17)</f>
        <v>28213786.215063497</v>
      </c>
      <c r="H28" s="3">
        <f>G28*(1+'Early Retirement'!$E$17)</f>
        <v>28357351.515324067</v>
      </c>
      <c r="I28" s="3">
        <f>H28*(1+'Early Retirement'!$E$17)</f>
        <v>28501647.344811797</v>
      </c>
      <c r="J28" s="3">
        <f>I28*(1+'Early Retirement'!$E$17)</f>
        <v>28646677.420810394</v>
      </c>
      <c r="K28" s="3">
        <f>J28*(1+'Early Retirement'!$E$17)</f>
        <v>28792445.47951889</v>
      </c>
      <c r="L28" s="3">
        <f>K28*(1+'Early Retirement'!$E$17)</f>
        <v>28938955.276147898</v>
      </c>
      <c r="M28" s="3">
        <f>L28*(1+'Early Retirement'!$E$17)</f>
        <v>29086210.58501634</v>
      </c>
      <c r="N28" s="3">
        <f>M28*(1+'Early Retirement'!$E$17)</f>
        <v>29234215.199648693</v>
      </c>
    </row>
    <row r="29" spans="1:15">
      <c r="A29" s="4">
        <f>A28*(1+'Early Retirement'!$D$17)</f>
        <v>24361.845999706602</v>
      </c>
      <c r="B29" s="1">
        <v>27</v>
      </c>
      <c r="C29" s="3">
        <f>N28*(1+'Early Retirement'!$E$17)</f>
        <v>29382972.932872705</v>
      </c>
      <c r="D29" s="3">
        <f>C29*(1+'Early Retirement'!$E$17)</f>
        <v>29532487.616917621</v>
      </c>
      <c r="E29" s="3">
        <f>D29*(1+'Early Retirement'!$E$17)</f>
        <v>29682763.103512917</v>
      </c>
      <c r="F29" s="3">
        <f>E29*(1+'Early Retirement'!$E$17)</f>
        <v>29833803.263987515</v>
      </c>
      <c r="G29" s="3">
        <f>F29*(1+'Early Retirement'!$E$17)</f>
        <v>29985611.989369519</v>
      </c>
      <c r="H29" s="3">
        <f>G29*(1+'Early Retirement'!$E$17)</f>
        <v>30138193.190486453</v>
      </c>
      <c r="I29" s="3">
        <f>H29*(1+'Early Retirement'!$E$17)</f>
        <v>30291550.798066013</v>
      </c>
      <c r="J29" s="3">
        <f>I29*(1+'Early Retirement'!$E$17)</f>
        <v>30445688.762837321</v>
      </c>
      <c r="K29" s="3">
        <f>J29*(1+'Early Retirement'!$E$17)</f>
        <v>30600611.05563271</v>
      </c>
      <c r="L29" s="3">
        <f>K29*(1+'Early Retirement'!$E$17)</f>
        <v>30756321.66749002</v>
      </c>
      <c r="M29" s="3">
        <f>L29*(1+'Early Retirement'!$E$17)</f>
        <v>30912824.609755401</v>
      </c>
      <c r="N29" s="3">
        <f>M29*(1+'Early Retirement'!$E$17)</f>
        <v>31070123.914186664</v>
      </c>
    </row>
    <row r="30" spans="1:15">
      <c r="A30" s="4">
        <f>A29*(1+'Early Retirement'!$D$17)</f>
        <v>25891.769928488175</v>
      </c>
      <c r="B30" s="1">
        <v>28</v>
      </c>
      <c r="C30" s="3">
        <f>N29*(1+'Early Retirement'!$E$17)</f>
        <v>31228223.633057144</v>
      </c>
      <c r="D30" s="3">
        <f>C30*(1+'Early Retirement'!$E$17)</f>
        <v>31387127.839260083</v>
      </c>
      <c r="E30" s="3">
        <f>D30*(1+'Early Retirement'!$E$17)</f>
        <v>31546840.626413565</v>
      </c>
      <c r="F30" s="3">
        <f>E30*(1+'Early Retirement'!$E$17)</f>
        <v>31707366.108965967</v>
      </c>
      <c r="G30" s="3">
        <f>F30*(1+'Early Retirement'!$E$17)</f>
        <v>31868708.422301959</v>
      </c>
      <c r="H30" s="3">
        <f>G30*(1+'Early Retirement'!$E$17)</f>
        <v>32030871.722849037</v>
      </c>
      <c r="I30" s="3">
        <f>H30*(1+'Early Retirement'!$E$17)</f>
        <v>32193860.188184593</v>
      </c>
      <c r="J30" s="3">
        <f>I30*(1+'Early Retirement'!$E$17)</f>
        <v>32357678.01714354</v>
      </c>
      <c r="K30" s="3">
        <f>J30*(1+'Early Retirement'!$E$17)</f>
        <v>32522329.429926481</v>
      </c>
      <c r="L30" s="3">
        <f>K30*(1+'Early Retirement'!$E$17)</f>
        <v>32687818.668208428</v>
      </c>
      <c r="M30" s="3">
        <f>L30*(1+'Early Retirement'!$E$17)</f>
        <v>32854149.995248076</v>
      </c>
      <c r="N30" s="3">
        <f>M30*(1+'Early Retirement'!$E$17)</f>
        <v>33021327.695997622</v>
      </c>
    </row>
    <row r="31" spans="1:15">
      <c r="A31" s="4">
        <f>A30*(1+'Early Retirement'!$D$17)</f>
        <v>27517.773079997231</v>
      </c>
      <c r="B31" s="1">
        <v>29</v>
      </c>
      <c r="C31" s="3">
        <f>N30*(1+'Early Retirement'!$E$17)</f>
        <v>33189356.077213168</v>
      </c>
      <c r="D31" s="3">
        <f>C31*(1+'Early Retirement'!$E$17)</f>
        <v>33358239.467565652</v>
      </c>
      <c r="E31" s="3">
        <f>D31*(1+'Early Retirement'!$E$17)</f>
        <v>33527982.217752371</v>
      </c>
      <c r="F31" s="3">
        <f>E31*(1+'Early Retirement'!$E$17)</f>
        <v>33698588.700609066</v>
      </c>
      <c r="G31" s="3">
        <f>F31*(1+'Early Retirement'!$E$17)</f>
        <v>33870063.311222561</v>
      </c>
      <c r="H31" s="3">
        <f>G31*(1+'Early Retirement'!$E$17)</f>
        <v>34042410.467043996</v>
      </c>
      <c r="I31" s="3">
        <f>H31*(1+'Early Retirement'!$E$17)</f>
        <v>34215634.608002625</v>
      </c>
      <c r="J31" s="3">
        <f>I31*(1+'Early Retirement'!$E$17)</f>
        <v>34389740.196620196</v>
      </c>
      <c r="K31" s="3">
        <f>J31*(1+'Early Retirement'!$E$17)</f>
        <v>34564731.718125902</v>
      </c>
      <c r="L31" s="3">
        <f>K31*(1+'Early Retirement'!$E$17)</f>
        <v>34740613.680571958</v>
      </c>
      <c r="M31" s="3">
        <f>L31*(1+'Early Retirement'!$E$17)</f>
        <v>34917390.614949696</v>
      </c>
      <c r="N31" s="3">
        <f>M31*(1+'Early Retirement'!$E$17)</f>
        <v>35095067.075306311</v>
      </c>
    </row>
    <row r="32" spans="1:15">
      <c r="A32" s="4">
        <f>A31*(1+'Early Retirement'!$D$17)</f>
        <v>29245.889229421056</v>
      </c>
      <c r="B32" s="1">
        <v>30</v>
      </c>
      <c r="C32" s="3">
        <f>N31*(1+'Early Retirement'!$E$17)</f>
        <v>35273647.638862193</v>
      </c>
      <c r="D32" s="3">
        <f>C32*(1+'Early Retirement'!$E$17)</f>
        <v>35453136.906128809</v>
      </c>
      <c r="E32" s="3">
        <f>D32*(1+'Early Retirement'!$E$17)</f>
        <v>35633539.501027256</v>
      </c>
      <c r="F32" s="3">
        <f>E32*(1+'Early Retirement'!$E$17)</f>
        <v>35814860.071007349</v>
      </c>
      <c r="G32" s="3">
        <f>F32*(1+'Early Retirement'!$E$17)</f>
        <v>35997103.28716737</v>
      </c>
      <c r="H32" s="3">
        <f>G32*(1+'Early Retirement'!$E$17)</f>
        <v>36180273.844374388</v>
      </c>
      <c r="I32" s="3">
        <f>H32*(1+'Early Retirement'!$E$17)</f>
        <v>36364376.46138522</v>
      </c>
      <c r="J32" s="3">
        <f>I32*(1+'Early Retirement'!$E$17)</f>
        <v>36549415.880967975</v>
      </c>
      <c r="K32" s="3">
        <f>J32*(1+'Early Retirement'!$E$17)</f>
        <v>36735396.870024242</v>
      </c>
      <c r="L32" s="3">
        <f>K32*(1+'Early Retirement'!$E$17)</f>
        <v>36922324.219711907</v>
      </c>
      <c r="M32" s="3">
        <f>L32*(1+'Early Retirement'!$E$17)</f>
        <v>37110202.745568566</v>
      </c>
      <c r="N32" s="3">
        <f>M32*(1+'Early Retirement'!$E$17)</f>
        <v>37299037.28763558</v>
      </c>
    </row>
    <row r="33" spans="1:14">
      <c r="A33" s="4">
        <f>A32*(1+'Early Retirement'!$D$17)</f>
        <v>31082.531073028698</v>
      </c>
      <c r="B33" s="1">
        <v>31</v>
      </c>
      <c r="C33" s="3">
        <f>N32*(1+'Early Retirement'!$E$17)</f>
        <v>37488832.71058277</v>
      </c>
      <c r="D33" s="3">
        <f>C33*(1+'Early Retirement'!$E$17)</f>
        <v>37679593.903833732</v>
      </c>
      <c r="E33" s="3">
        <f>D33*(1+'Early Retirement'!$E$17)</f>
        <v>37871325.781691805</v>
      </c>
      <c r="F33" s="3">
        <f>E33*(1+'Early Retirement'!$E$17)</f>
        <v>38064033.283466652</v>
      </c>
      <c r="G33" s="3">
        <f>F33*(1+'Early Retirement'!$E$17)</f>
        <v>38257721.373601526</v>
      </c>
      <c r="H33" s="3">
        <f>G33*(1+'Early Retirement'!$E$17)</f>
        <v>38452395.041801147</v>
      </c>
      <c r="I33" s="3">
        <f>H33*(1+'Early Retirement'!$E$17)</f>
        <v>38648059.303160258</v>
      </c>
      <c r="J33" s="3">
        <f>I33*(1+'Early Retirement'!$E$17)</f>
        <v>38844719.198292807</v>
      </c>
      <c r="K33" s="3">
        <f>J33*(1+'Early Retirement'!$E$17)</f>
        <v>39042379.793461807</v>
      </c>
      <c r="L33" s="3">
        <f>K33*(1+'Early Retirement'!$E$17)</f>
        <v>39241046.180709861</v>
      </c>
      <c r="M33" s="3">
        <f>L33*(1+'Early Retirement'!$E$17)</f>
        <v>39440723.477990322</v>
      </c>
      <c r="N33" s="3">
        <f>M33*(1+'Early Retirement'!$E$17)</f>
        <v>39641416.829299144</v>
      </c>
    </row>
    <row r="34" spans="1:14">
      <c r="A34" s="4">
        <f>A33*(1+'Early Retirement'!$D$17)</f>
        <v>33034.514024414901</v>
      </c>
      <c r="B34" s="1">
        <v>32</v>
      </c>
      <c r="C34" s="3">
        <f>N33*(1+'Early Retirement'!$E$17)</f>
        <v>39843131.404807419</v>
      </c>
      <c r="D34" s="3">
        <f>C34*(1+'Early Retirement'!$E$17)</f>
        <v>40045872.400994539</v>
      </c>
      <c r="E34" s="3">
        <f>D34*(1+'Early Retirement'!$E$17)</f>
        <v>40249645.040782094</v>
      </c>
      <c r="F34" s="3">
        <f>E34*(1+'Early Retirement'!$E$17)</f>
        <v>40454454.573668398</v>
      </c>
      <c r="G34" s="3">
        <f>F34*(1+'Early Retirement'!$E$17)</f>
        <v>40660306.275863737</v>
      </c>
      <c r="H34" s="3">
        <f>G34*(1+'Early Retirement'!$E$17)</f>
        <v>40867205.450426295</v>
      </c>
      <c r="I34" s="3">
        <f>H34*(1+'Early Retirement'!$E$17)</f>
        <v>41075157.427398756</v>
      </c>
      <c r="J34" s="3">
        <f>I34*(1+'Early Retirement'!$E$17)</f>
        <v>41284167.563945629</v>
      </c>
      <c r="K34" s="3">
        <f>J34*(1+'Early Retirement'!$E$17)</f>
        <v>41494241.244491242</v>
      </c>
      <c r="L34" s="3">
        <f>K34*(1+'Early Retirement'!$E$17)</f>
        <v>41705383.880858473</v>
      </c>
      <c r="M34" s="3">
        <f>L34*(1+'Early Retirement'!$E$17)</f>
        <v>41917600.912408143</v>
      </c>
      <c r="N34" s="3">
        <f>M34*(1+'Early Retirement'!$E$17)</f>
        <v>42130897.806179158</v>
      </c>
    </row>
    <row r="35" spans="1:14">
      <c r="A35" s="4">
        <f>A34*(1+'Early Retirement'!$D$17)</f>
        <v>35109.081505148155</v>
      </c>
      <c r="B35" s="1">
        <v>33</v>
      </c>
      <c r="C35" s="3">
        <f>N34*(1+'Early Retirement'!$E$17)</f>
        <v>42345280.057029352</v>
      </c>
      <c r="D35" s="3">
        <f>C35*(1+'Early Retirement'!$E$17)</f>
        <v>42560753.187777027</v>
      </c>
      <c r="E35" s="3">
        <f>D35*(1+'Early Retirement'!$E$17)</f>
        <v>42777322.749343239</v>
      </c>
      <c r="F35" s="3">
        <f>E35*(1+'Early Retirement'!$E$17)</f>
        <v>42994994.320894808</v>
      </c>
      <c r="G35" s="3">
        <f>F35*(1+'Early Retirement'!$E$17)</f>
        <v>43213773.509988017</v>
      </c>
      <c r="H35" s="3">
        <f>G35*(1+'Early Retirement'!$E$17)</f>
        <v>43433665.952713102</v>
      </c>
      <c r="I35" s="3">
        <f>H35*(1+'Early Retirement'!$E$17)</f>
        <v>43654677.313839436</v>
      </c>
      <c r="J35" s="3">
        <f>I35*(1+'Early Retirement'!$E$17)</f>
        <v>43876813.286961451</v>
      </c>
      <c r="K35" s="3">
        <f>J35*(1+'Early Retirement'!$E$17)</f>
        <v>44100079.594645329</v>
      </c>
      <c r="L35" s="3">
        <f>K35*(1+'Early Retirement'!$E$17)</f>
        <v>44324481.98857642</v>
      </c>
      <c r="M35" s="3">
        <f>L35*(1+'Early Retirement'!$E$17)</f>
        <v>44550026.249707408</v>
      </c>
      <c r="N35" s="3">
        <f>M35*(1+'Early Retirement'!$E$17)</f>
        <v>44776718.18840725</v>
      </c>
    </row>
    <row r="36" spans="1:14">
      <c r="A36" s="4">
        <f>A35*(1+'Early Retirement'!$D$17)</f>
        <v>37313.931823671461</v>
      </c>
      <c r="B36" s="1">
        <v>34</v>
      </c>
      <c r="C36" s="3">
        <f>N35*(1+'Early Retirement'!$E$17)</f>
        <v>45004563.644610837</v>
      </c>
      <c r="D36" s="3">
        <f>C36*(1+'Early Retirement'!$E$17)</f>
        <v>45233568.487969466</v>
      </c>
      <c r="E36" s="3">
        <f>D36*(1+'Early Retirement'!$E$17)</f>
        <v>45463738.618002042</v>
      </c>
      <c r="F36" s="3">
        <f>E36*(1+'Early Retirement'!$E$17)</f>
        <v>45695079.964247048</v>
      </c>
      <c r="G36" s="3">
        <f>F36*(1+'Early Retirement'!$E$17)</f>
        <v>45927598.486415312</v>
      </c>
      <c r="H36" s="3">
        <f>G36*(1+'Early Retirement'!$E$17)</f>
        <v>46161300.174543537</v>
      </c>
      <c r="I36" s="3">
        <f>H36*(1+'Early Retirement'!$E$17)</f>
        <v>46396191.049148604</v>
      </c>
      <c r="J36" s="3">
        <f>I36*(1+'Early Retirement'!$E$17)</f>
        <v>46632277.161382683</v>
      </c>
      <c r="K36" s="3">
        <f>J36*(1+'Early Retirement'!$E$17)</f>
        <v>46869564.593189113</v>
      </c>
      <c r="L36" s="3">
        <f>K36*(1+'Early Retirement'!$E$17)</f>
        <v>47108059.457459077</v>
      </c>
      <c r="M36" s="3">
        <f>L36*(1+'Early Retirement'!$E$17)</f>
        <v>47347767.89818909</v>
      </c>
      <c r="N36" s="3">
        <f>M36*(1+'Early Retirement'!$E$17)</f>
        <v>47588696.090639278</v>
      </c>
    </row>
    <row r="37" spans="1:14">
      <c r="A37" s="4">
        <f>A36*(1+'Early Retirement'!$D$17)</f>
        <v>39657.246742198025</v>
      </c>
      <c r="B37" s="1">
        <v>35</v>
      </c>
      <c r="C37" s="3">
        <f>N36*(1+'Early Retirement'!$E$17)</f>
        <v>47830850.24149245</v>
      </c>
      <c r="D37" s="3">
        <f>C37*(1+'Early Retirement'!$E$17)</f>
        <v>48074236.589014001</v>
      </c>
      <c r="E37" s="3">
        <f>D37*(1+'Early Retirement'!$E$17)</f>
        <v>48318861.403212622</v>
      </c>
      <c r="F37" s="3">
        <f>E37*(1+'Early Retirement'!$E$17)</f>
        <v>48564730.986001812</v>
      </c>
      <c r="G37" s="3">
        <f>F37*(1+'Early Retirement'!$E$17)</f>
        <v>48811851.671362244</v>
      </c>
      <c r="H37" s="3">
        <f>G37*(1+'Early Retirement'!$E$17)</f>
        <v>49060229.825504921</v>
      </c>
      <c r="I37" s="3">
        <f>H37*(1+'Early Retirement'!$E$17)</f>
        <v>49309871.847035185</v>
      </c>
      <c r="J37" s="3">
        <f>I37*(1+'Early Retirement'!$E$17)</f>
        <v>49560784.167117566</v>
      </c>
      <c r="K37" s="3">
        <f>J37*(1+'Early Retirement'!$E$17)</f>
        <v>49812973.249641441</v>
      </c>
      <c r="L37" s="3">
        <f>K37*(1+'Early Retirement'!$E$17)</f>
        <v>50066445.591387562</v>
      </c>
      <c r="M37" s="3">
        <f>L37*(1+'Early Retirement'!$E$17)</f>
        <v>50321207.722195424</v>
      </c>
      <c r="N37" s="3">
        <f>M37*(1+'Early Retirement'!$E$17)</f>
        <v>50577266.205131486</v>
      </c>
    </row>
    <row r="38" spans="1:14">
      <c r="A38" s="4">
        <f>A37*(1+'Early Retirement'!$D$17)</f>
        <v>42147.721837608064</v>
      </c>
      <c r="B38" s="1">
        <v>36</v>
      </c>
      <c r="C38" s="3">
        <f>N37*(1+'Early Retirement'!$E$17)</f>
        <v>50834627.636658236</v>
      </c>
      <c r="D38" s="3">
        <f>C38*(1+'Early Retirement'!$E$17)</f>
        <v>51093298.646804139</v>
      </c>
      <c r="E38" s="3">
        <f>D38*(1+'Early Retirement'!$E$17)</f>
        <v>51353285.899334431</v>
      </c>
      <c r="F38" s="3">
        <f>E38*(1+'Early Retirement'!$E$17)</f>
        <v>51614596.091922782</v>
      </c>
      <c r="G38" s="3">
        <f>F38*(1+'Early Retirement'!$E$17)</f>
        <v>51877235.956323847</v>
      </c>
      <c r="H38" s="3">
        <f>G38*(1+'Early Retirement'!$E$17)</f>
        <v>52141212.25854668</v>
      </c>
      <c r="I38" s="3">
        <f>H38*(1+'Early Retirement'!$E$17)</f>
        <v>52406531.799029045</v>
      </c>
      <c r="J38" s="3">
        <f>I38*(1+'Early Retirement'!$E$17)</f>
        <v>52673201.412812598</v>
      </c>
      <c r="K38" s="3">
        <f>J38*(1+'Early Retirement'!$E$17)</f>
        <v>52941227.96971897</v>
      </c>
      <c r="L38" s="3">
        <f>K38*(1+'Early Retirement'!$E$17)</f>
        <v>53210618.374526747</v>
      </c>
      <c r="M38" s="3">
        <f>L38*(1+'Early Retirement'!$E$17)</f>
        <v>53481379.567149341</v>
      </c>
      <c r="N38" s="3">
        <f>M38*(1+'Early Retirement'!$E$17)</f>
        <v>53753518.52281379</v>
      </c>
    </row>
    <row r="39" spans="1:14">
      <c r="A39" s="4">
        <f>A38*(1+'Early Retirement'!$D$17)</f>
        <v>44794.598769009848</v>
      </c>
      <c r="B39" s="1">
        <v>37</v>
      </c>
      <c r="C39" s="3">
        <f>N38*(1+'Early Retirement'!$E$17)</f>
        <v>54027042.252240419</v>
      </c>
      <c r="D39" s="3">
        <f>C39*(1+'Early Retirement'!$E$17)</f>
        <v>54301957.801823489</v>
      </c>
      <c r="E39" s="3">
        <f>D39*(1+'Early Retirement'!$E$17)</f>
        <v>54578272.253812686</v>
      </c>
      <c r="F39" s="3">
        <f>E39*(1+'Early Retirement'!$E$17)</f>
        <v>54855992.726495586</v>
      </c>
      <c r="G39" s="3">
        <f>F39*(1+'Early Retirement'!$E$17)</f>
        <v>55135126.374381036</v>
      </c>
      <c r="H39" s="3">
        <f>G39*(1+'Early Retirement'!$E$17)</f>
        <v>55415680.388383463</v>
      </c>
      <c r="I39" s="3">
        <f>H39*(1+'Early Retirement'!$E$17)</f>
        <v>55697661.99600812</v>
      </c>
      <c r="J39" s="3">
        <f>I39*(1+'Early Retirement'!$E$17)</f>
        <v>55981078.461537279</v>
      </c>
      <c r="K39" s="3">
        <f>J39*(1+'Early Retirement'!$E$17)</f>
        <v>56265937.086217374</v>
      </c>
      <c r="L39" s="3">
        <f>K39*(1+'Early Retirement'!$E$17)</f>
        <v>56552245.208447076</v>
      </c>
      <c r="M39" s="3">
        <f>L39*(1+'Early Retirement'!$E$17)</f>
        <v>56840010.203966372</v>
      </c>
      <c r="N39" s="3">
        <f>M39*(1+'Early Retirement'!$E$17)</f>
        <v>57129239.486046545</v>
      </c>
    </row>
    <row r="40" spans="1:14">
      <c r="A40" s="4">
        <f>A39*(1+'Early Retirement'!$D$17)</f>
        <v>47607.699571703663</v>
      </c>
      <c r="B40" s="1">
        <v>38</v>
      </c>
      <c r="C40" s="3">
        <f>N39*(1+'Early Retirement'!$E$17)</f>
        <v>57419940.505681172</v>
      </c>
      <c r="D40" s="3">
        <f>C40*(1+'Early Retirement'!$E$17)</f>
        <v>57712120.751778059</v>
      </c>
      <c r="E40" s="3">
        <f>D40*(1+'Early Retirement'!$E$17)</f>
        <v>58005787.751352176</v>
      </c>
      <c r="F40" s="3">
        <f>E40*(1+'Early Retirement'!$E$17)</f>
        <v>58300949.06971956</v>
      </c>
      <c r="G40" s="3">
        <f>F40*(1+'Early Retirement'!$E$17)</f>
        <v>58597612.310692221</v>
      </c>
      <c r="H40" s="3">
        <f>G40*(1+'Early Retirement'!$E$17)</f>
        <v>58895785.116774</v>
      </c>
      <c r="I40" s="3">
        <f>H40*(1+'Early Retirement'!$E$17)</f>
        <v>59195475.169357486</v>
      </c>
      <c r="J40" s="3">
        <f>I40*(1+'Early Retirement'!$E$17)</f>
        <v>59496690.188921876</v>
      </c>
      <c r="K40" s="3">
        <f>J40*(1+'Early Retirement'!$E$17)</f>
        <v>59799437.935231879</v>
      </c>
      <c r="L40" s="3">
        <f>K40*(1+'Early Retirement'!$E$17)</f>
        <v>60103726.207537606</v>
      </c>
      <c r="M40" s="3">
        <f>L40*(1+'Early Retirement'!$E$17)</f>
        <v>60409562.844775513</v>
      </c>
      <c r="N40" s="3">
        <f>M40*(1+'Early Retirement'!$E$17)</f>
        <v>60716955.725770317</v>
      </c>
    </row>
    <row r="41" spans="1:14">
      <c r="A41" s="4">
        <f>A40*(1+'Early Retirement'!$D$17)</f>
        <v>50597.463104806651</v>
      </c>
      <c r="B41" s="1">
        <v>39</v>
      </c>
      <c r="C41" s="3">
        <f>N40*(1+'Early Retirement'!$E$17)</f>
        <v>61025912.769437999</v>
      </c>
      <c r="D41" s="3">
        <f>C41*(1+'Early Retirement'!$E$17)</f>
        <v>61336441.934989765</v>
      </c>
      <c r="E41" s="3">
        <f>D41*(1+'Early Retirement'!$E$17)</f>
        <v>61648551.222137138</v>
      </c>
      <c r="F41" s="3">
        <f>E41*(1+'Early Retirement'!$E$17)</f>
        <v>61962248.671297997</v>
      </c>
      <c r="G41" s="3">
        <f>F41*(1+'Early Retirement'!$E$17)</f>
        <v>62277542.363803737</v>
      </c>
      <c r="H41" s="3">
        <f>G41*(1+'Early Retirement'!$E$17)</f>
        <v>62594440.422107458</v>
      </c>
      <c r="I41" s="3">
        <f>H41*(1+'Early Retirement'!$E$17)</f>
        <v>62912951.009993188</v>
      </c>
      <c r="J41" s="3">
        <f>I41*(1+'Early Retirement'!$E$17)</f>
        <v>63233082.332786225</v>
      </c>
      <c r="K41" s="3">
        <f>J41*(1+'Early Retirement'!$E$17)</f>
        <v>63554842.637564495</v>
      </c>
      <c r="L41" s="3">
        <f>K41*(1+'Early Retirement'!$E$17)</f>
        <v>63878240.213371024</v>
      </c>
      <c r="M41" s="3">
        <f>L41*(1+'Early Retirement'!$E$17)</f>
        <v>64203283.391427472</v>
      </c>
      <c r="N41" s="3">
        <f>M41*(1+'Early Retirement'!$E$17)</f>
        <v>64529980.545348756</v>
      </c>
    </row>
    <row r="42" spans="1:14">
      <c r="A42" s="4">
        <f>A41*(1+'Early Retirement'!$D$17)</f>
        <v>53774.983787788507</v>
      </c>
      <c r="B42" s="1">
        <v>40</v>
      </c>
      <c r="C42" s="3">
        <f>N41*(1+'Early Retirement'!$E$17)</f>
        <v>64858340.091358766</v>
      </c>
      <c r="D42" s="3">
        <f>C42*(1+'Early Retirement'!$E$17)</f>
        <v>65188370.488507189</v>
      </c>
      <c r="E42" s="3">
        <f>D42*(1+'Early Retirement'!$E$17)</f>
        <v>65520080.238887414</v>
      </c>
      <c r="F42" s="3">
        <f>E42*(1+'Early Retirement'!$E$17)</f>
        <v>65853477.887855574</v>
      </c>
      <c r="G42" s="3">
        <f>F42*(1+'Early Retirement'!$E$17)</f>
        <v>66188572.024250679</v>
      </c>
      <c r="H42" s="3">
        <f>G42*(1+'Early Retirement'!$E$17)</f>
        <v>66525371.280615874</v>
      </c>
      <c r="I42" s="3">
        <f>H42*(1+'Early Retirement'!$E$17)</f>
        <v>66863884.333420828</v>
      </c>
      <c r="J42" s="3">
        <f>I42*(1+'Early Retirement'!$E$17)</f>
        <v>67204119.903285265</v>
      </c>
      <c r="K42" s="3">
        <f>J42*(1+'Early Retirement'!$E$17)</f>
        <v>67546086.755203605</v>
      </c>
      <c r="L42" s="3">
        <f>K42*(1+'Early Retirement'!$E$17)</f>
        <v>67889793.698770791</v>
      </c>
      <c r="M42" s="3">
        <f>L42*(1+'Early Retirement'!$E$17)</f>
        <v>68235249.588409185</v>
      </c>
      <c r="N42" s="3">
        <f>M42*(1+'Early Retirement'!$E$17)</f>
        <v>68582463.323596731</v>
      </c>
    </row>
    <row r="43" spans="1:14">
      <c r="A43" s="4">
        <f>A42*(1+'Early Retirement'!$D$17)</f>
        <v>57152.052769661626</v>
      </c>
      <c r="B43" s="1">
        <v>41</v>
      </c>
      <c r="C43" s="3">
        <f>N42*(1+'Early Retirement'!$E$17)</f>
        <v>68931443.849096164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activeCell="C15" sqref="C15"/>
    </sheetView>
  </sheetViews>
  <sheetFormatPr defaultRowHeight="12.75"/>
  <cols>
    <col min="1" max="1" width="5" style="38" bestFit="1" customWidth="1"/>
    <col min="2" max="13" width="14.7109375" style="38" bestFit="1" customWidth="1"/>
    <col min="14" max="14" width="16" style="38" customWidth="1"/>
    <col min="15" max="15" width="14.7109375" style="38" customWidth="1"/>
    <col min="16" max="16" width="9.140625" style="38"/>
    <col min="17" max="17" width="12.42578125" style="38" bestFit="1" customWidth="1"/>
    <col min="18" max="16384" width="9.140625" style="38"/>
  </cols>
  <sheetData>
    <row r="1" spans="1:17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>
      <c r="A2" s="40" t="s">
        <v>6</v>
      </c>
      <c r="B2" s="40">
        <v>1</v>
      </c>
      <c r="C2" s="40">
        <v>2</v>
      </c>
      <c r="D2" s="40">
        <v>3</v>
      </c>
      <c r="E2" s="40">
        <v>4</v>
      </c>
      <c r="F2" s="40">
        <v>5</v>
      </c>
      <c r="G2" s="40">
        <v>6</v>
      </c>
      <c r="H2" s="40">
        <v>7</v>
      </c>
      <c r="I2" s="40">
        <v>8</v>
      </c>
      <c r="J2" s="40">
        <v>9</v>
      </c>
      <c r="K2" s="40">
        <v>10</v>
      </c>
      <c r="L2" s="40">
        <v>11</v>
      </c>
      <c r="M2" s="40">
        <v>12</v>
      </c>
    </row>
    <row r="3" spans="1:17">
      <c r="A3" s="40">
        <v>1</v>
      </c>
      <c r="B3" s="41">
        <f>IF(Plan!C3&gt;Target!C3,0,1)</f>
        <v>1</v>
      </c>
      <c r="C3" s="41">
        <f>IF(Plan!D3&gt;Target!D3,0,1)</f>
        <v>1</v>
      </c>
      <c r="D3" s="41">
        <f>IF(Plan!E3&gt;Target!E3,0,1)</f>
        <v>1</v>
      </c>
      <c r="E3" s="41">
        <f>IF(Plan!F3&gt;Target!F3,0,1)</f>
        <v>1</v>
      </c>
      <c r="F3" s="41">
        <f>IF(Plan!G3&gt;Target!G3,0,1)</f>
        <v>1</v>
      </c>
      <c r="G3" s="41">
        <f>IF(Plan!H3&gt;Target!H3,0,1)</f>
        <v>1</v>
      </c>
      <c r="H3" s="41">
        <f>IF(Plan!I3&gt;Target!I3,0,1)</f>
        <v>1</v>
      </c>
      <c r="I3" s="41">
        <f>IF(Plan!J3&gt;Target!J3,0,1)</f>
        <v>1</v>
      </c>
      <c r="J3" s="41">
        <f>IF(Plan!K3&gt;Target!K3,0,1)</f>
        <v>1</v>
      </c>
      <c r="K3" s="41">
        <f>IF(Plan!L3&gt;Target!L3,0,1)</f>
        <v>1</v>
      </c>
      <c r="L3" s="41">
        <f>IF(Plan!M3&gt;Target!M3,0,1)</f>
        <v>1</v>
      </c>
      <c r="M3" s="41">
        <f>IF(Plan!N3&gt;Target!N3,0,1)</f>
        <v>1</v>
      </c>
      <c r="N3" s="42"/>
      <c r="O3" s="42"/>
      <c r="Q3" s="43"/>
    </row>
    <row r="4" spans="1:17">
      <c r="A4" s="40">
        <v>2</v>
      </c>
      <c r="B4" s="41">
        <f>IF(Plan!C4&gt;Target!C4,0,1)</f>
        <v>1</v>
      </c>
      <c r="C4" s="41">
        <f>IF(Plan!D4&gt;Target!D4,0,1)</f>
        <v>1</v>
      </c>
      <c r="D4" s="41">
        <f>IF(Plan!E4&gt;Target!E4,0,1)</f>
        <v>1</v>
      </c>
      <c r="E4" s="41">
        <f>IF(Plan!F4&gt;Target!F4,0,1)</f>
        <v>1</v>
      </c>
      <c r="F4" s="41">
        <f>IF(Plan!G4&gt;Target!G4,0,1)</f>
        <v>1</v>
      </c>
      <c r="G4" s="41">
        <f>IF(Plan!H4&gt;Target!H4,0,1)</f>
        <v>1</v>
      </c>
      <c r="H4" s="41">
        <f>IF(Plan!I4&gt;Target!I4,0,1)</f>
        <v>1</v>
      </c>
      <c r="I4" s="41">
        <f>IF(Plan!J4&gt;Target!J4,0,1)</f>
        <v>1</v>
      </c>
      <c r="J4" s="41">
        <f>IF(Plan!K4&gt;Target!K4,0,1)</f>
        <v>1</v>
      </c>
      <c r="K4" s="41">
        <f>IF(Plan!L4&gt;Target!L4,0,1)</f>
        <v>1</v>
      </c>
      <c r="L4" s="41">
        <f>IF(Plan!M4&gt;Target!M4,0,1)</f>
        <v>1</v>
      </c>
      <c r="M4" s="41">
        <f>IF(Plan!N4&gt;Target!N4,0,1)</f>
        <v>1</v>
      </c>
      <c r="N4" s="42"/>
      <c r="O4" s="42"/>
      <c r="Q4" s="43"/>
    </row>
    <row r="5" spans="1:17">
      <c r="A5" s="40">
        <v>3</v>
      </c>
      <c r="B5" s="41">
        <f>IF(Plan!C5&gt;Target!C5,0,1)</f>
        <v>1</v>
      </c>
      <c r="C5" s="41">
        <f>IF(Plan!D5&gt;Target!D5,0,1)</f>
        <v>1</v>
      </c>
      <c r="D5" s="41">
        <f>IF(Plan!E5&gt;Target!E5,0,1)</f>
        <v>1</v>
      </c>
      <c r="E5" s="41">
        <f>IF(Plan!F5&gt;Target!F5,0,1)</f>
        <v>1</v>
      </c>
      <c r="F5" s="41">
        <f>IF(Plan!G5&gt;Target!G5,0,1)</f>
        <v>1</v>
      </c>
      <c r="G5" s="41">
        <f>IF(Plan!H5&gt;Target!H5,0,1)</f>
        <v>1</v>
      </c>
      <c r="H5" s="41">
        <f>IF(Plan!I5&gt;Target!I5,0,1)</f>
        <v>1</v>
      </c>
      <c r="I5" s="41">
        <f>IF(Plan!J5&gt;Target!J5,0,1)</f>
        <v>1</v>
      </c>
      <c r="J5" s="41">
        <f>IF(Plan!K5&gt;Target!K5,0,1)</f>
        <v>1</v>
      </c>
      <c r="K5" s="41">
        <f>IF(Plan!L5&gt;Target!L5,0,1)</f>
        <v>1</v>
      </c>
      <c r="L5" s="41">
        <f>IF(Plan!M5&gt;Target!M5,0,1)</f>
        <v>1</v>
      </c>
      <c r="M5" s="41">
        <f>IF(Plan!N5&gt;Target!N5,0,1)</f>
        <v>1</v>
      </c>
      <c r="N5" s="42"/>
      <c r="O5" s="42"/>
    </row>
    <row r="6" spans="1:17">
      <c r="A6" s="40">
        <v>4</v>
      </c>
      <c r="B6" s="41">
        <f>IF(Plan!C6&gt;Target!C6,0,1)</f>
        <v>1</v>
      </c>
      <c r="C6" s="41">
        <f>IF(Plan!D6&gt;Target!D6,0,1)</f>
        <v>1</v>
      </c>
      <c r="D6" s="41">
        <f>IF(Plan!E6&gt;Target!E6,0,1)</f>
        <v>1</v>
      </c>
      <c r="E6" s="41">
        <f>IF(Plan!F6&gt;Target!F6,0,1)</f>
        <v>1</v>
      </c>
      <c r="F6" s="41">
        <f>IF(Plan!G6&gt;Target!G6,0,1)</f>
        <v>1</v>
      </c>
      <c r="G6" s="41">
        <f>IF(Plan!H6&gt;Target!H6,0,1)</f>
        <v>1</v>
      </c>
      <c r="H6" s="41">
        <f>IF(Plan!I6&gt;Target!I6,0,1)</f>
        <v>1</v>
      </c>
      <c r="I6" s="41">
        <f>IF(Plan!J6&gt;Target!J6,0,1)</f>
        <v>1</v>
      </c>
      <c r="J6" s="41">
        <f>IF(Plan!K6&gt;Target!K6,0,1)</f>
        <v>1</v>
      </c>
      <c r="K6" s="41">
        <f>IF(Plan!L6&gt;Target!L6,0,1)</f>
        <v>1</v>
      </c>
      <c r="L6" s="41">
        <f>IF(Plan!M6&gt;Target!M6,0,1)</f>
        <v>1</v>
      </c>
      <c r="M6" s="41">
        <f>IF(Plan!N6&gt;Target!N6,0,1)</f>
        <v>1</v>
      </c>
      <c r="N6" s="42"/>
      <c r="O6" s="42"/>
    </row>
    <row r="7" spans="1:17">
      <c r="A7" s="40">
        <v>5</v>
      </c>
      <c r="B7" s="41">
        <f>IF(Plan!C7&gt;Target!C7,0,1)</f>
        <v>1</v>
      </c>
      <c r="C7" s="41">
        <f>IF(Plan!D7&gt;Target!D7,0,1)</f>
        <v>1</v>
      </c>
      <c r="D7" s="41">
        <f>IF(Plan!E7&gt;Target!E7,0,1)</f>
        <v>1</v>
      </c>
      <c r="E7" s="41">
        <f>IF(Plan!F7&gt;Target!F7,0,1)</f>
        <v>1</v>
      </c>
      <c r="F7" s="41">
        <f>IF(Plan!G7&gt;Target!G7,0,1)</f>
        <v>1</v>
      </c>
      <c r="G7" s="41">
        <f>IF(Plan!H7&gt;Target!H7,0,1)</f>
        <v>1</v>
      </c>
      <c r="H7" s="41">
        <f>IF(Plan!I7&gt;Target!I7,0,1)</f>
        <v>1</v>
      </c>
      <c r="I7" s="41">
        <f>IF(Plan!J7&gt;Target!J7,0,1)</f>
        <v>1</v>
      </c>
      <c r="J7" s="41">
        <f>IF(Plan!K7&gt;Target!K7,0,1)</f>
        <v>1</v>
      </c>
      <c r="K7" s="41">
        <f>IF(Plan!L7&gt;Target!L7,0,1)</f>
        <v>1</v>
      </c>
      <c r="L7" s="41">
        <f>IF(Plan!M7&gt;Target!M7,0,1)</f>
        <v>1</v>
      </c>
      <c r="M7" s="41">
        <f>IF(Plan!N7&gt;Target!N7,0,1)</f>
        <v>1</v>
      </c>
      <c r="N7" s="42"/>
      <c r="O7" s="42"/>
    </row>
    <row r="8" spans="1:17">
      <c r="A8" s="40">
        <v>6</v>
      </c>
      <c r="B8" s="41">
        <f>IF(Plan!C8&gt;Target!C8,0,1)</f>
        <v>1</v>
      </c>
      <c r="C8" s="41">
        <f>IF(Plan!D8&gt;Target!D8,0,1)</f>
        <v>1</v>
      </c>
      <c r="D8" s="41">
        <f>IF(Plan!E8&gt;Target!E8,0,1)</f>
        <v>1</v>
      </c>
      <c r="E8" s="41">
        <f>IF(Plan!F8&gt;Target!F8,0,1)</f>
        <v>1</v>
      </c>
      <c r="F8" s="41">
        <f>IF(Plan!G8&gt;Target!G8,0,1)</f>
        <v>1</v>
      </c>
      <c r="G8" s="41">
        <f>IF(Plan!H8&gt;Target!H8,0,1)</f>
        <v>1</v>
      </c>
      <c r="H8" s="41">
        <f>IF(Plan!I8&gt;Target!I8,0,1)</f>
        <v>1</v>
      </c>
      <c r="I8" s="41">
        <f>IF(Plan!J8&gt;Target!J8,0,1)</f>
        <v>1</v>
      </c>
      <c r="J8" s="41">
        <f>IF(Plan!K8&gt;Target!K8,0,1)</f>
        <v>1</v>
      </c>
      <c r="K8" s="41">
        <f>IF(Plan!L8&gt;Target!L8,0,1)</f>
        <v>1</v>
      </c>
      <c r="L8" s="41">
        <f>IF(Plan!M8&gt;Target!M8,0,1)</f>
        <v>1</v>
      </c>
      <c r="M8" s="41">
        <f>IF(Plan!N8&gt;Target!N8,0,1)</f>
        <v>1</v>
      </c>
      <c r="N8" s="42"/>
      <c r="O8" s="42"/>
    </row>
    <row r="9" spans="1:17">
      <c r="A9" s="40">
        <v>7</v>
      </c>
      <c r="B9" s="41">
        <f>IF(Plan!C9&gt;Target!C9,0,1)</f>
        <v>1</v>
      </c>
      <c r="C9" s="41">
        <f>IF(Plan!D9&gt;Target!D9,0,1)</f>
        <v>1</v>
      </c>
      <c r="D9" s="41">
        <f>IF(Plan!E9&gt;Target!E9,0,1)</f>
        <v>1</v>
      </c>
      <c r="E9" s="41">
        <f>IF(Plan!F9&gt;Target!F9,0,1)</f>
        <v>1</v>
      </c>
      <c r="F9" s="41">
        <f>IF(Plan!G9&gt;Target!G9,0,1)</f>
        <v>1</v>
      </c>
      <c r="G9" s="41">
        <f>IF(Plan!H9&gt;Target!H9,0,1)</f>
        <v>1</v>
      </c>
      <c r="H9" s="41">
        <f>IF(Plan!I9&gt;Target!I9,0,1)</f>
        <v>1</v>
      </c>
      <c r="I9" s="41">
        <f>IF(Plan!J9&gt;Target!J9,0,1)</f>
        <v>1</v>
      </c>
      <c r="J9" s="41">
        <f>IF(Plan!K9&gt;Target!K9,0,1)</f>
        <v>1</v>
      </c>
      <c r="K9" s="41">
        <f>IF(Plan!L9&gt;Target!L9,0,1)</f>
        <v>1</v>
      </c>
      <c r="L9" s="41">
        <f>IF(Plan!M9&gt;Target!M9,0,1)</f>
        <v>1</v>
      </c>
      <c r="M9" s="41">
        <f>IF(Plan!N9&gt;Target!N9,0,1)</f>
        <v>1</v>
      </c>
      <c r="N9" s="42"/>
      <c r="O9" s="42"/>
    </row>
    <row r="10" spans="1:17">
      <c r="A10" s="40">
        <v>8</v>
      </c>
      <c r="B10" s="41">
        <f>IF(Plan!C10&gt;Target!C10,0,1)</f>
        <v>1</v>
      </c>
      <c r="C10" s="41">
        <f>IF(Plan!D10&gt;Target!D10,0,1)</f>
        <v>1</v>
      </c>
      <c r="D10" s="41">
        <f>IF(Plan!E10&gt;Target!E10,0,1)</f>
        <v>1</v>
      </c>
      <c r="E10" s="41">
        <f>IF(Plan!F10&gt;Target!F10,0,1)</f>
        <v>1</v>
      </c>
      <c r="F10" s="41">
        <f>IF(Plan!G10&gt;Target!G10,0,1)</f>
        <v>1</v>
      </c>
      <c r="G10" s="41">
        <f>IF(Plan!H10&gt;Target!H10,0,1)</f>
        <v>1</v>
      </c>
      <c r="H10" s="41">
        <f>IF(Plan!I10&gt;Target!I10,0,1)</f>
        <v>1</v>
      </c>
      <c r="I10" s="41">
        <f>IF(Plan!J10&gt;Target!J10,0,1)</f>
        <v>1</v>
      </c>
      <c r="J10" s="41">
        <f>IF(Plan!K10&gt;Target!K10,0,1)</f>
        <v>1</v>
      </c>
      <c r="K10" s="41">
        <f>IF(Plan!L10&gt;Target!L10,0,1)</f>
        <v>1</v>
      </c>
      <c r="L10" s="41">
        <f>IF(Plan!M10&gt;Target!M10,0,1)</f>
        <v>1</v>
      </c>
      <c r="M10" s="41">
        <f>IF(Plan!N10&gt;Target!N10,0,1)</f>
        <v>1</v>
      </c>
      <c r="N10" s="42"/>
      <c r="O10" s="42"/>
    </row>
    <row r="11" spans="1:17">
      <c r="A11" s="40">
        <v>9</v>
      </c>
      <c r="B11" s="41">
        <f>IF(Plan!C11&gt;Target!C11,0,1)</f>
        <v>1</v>
      </c>
      <c r="C11" s="41">
        <f>IF(Plan!D11&gt;Target!D11,0,1)</f>
        <v>1</v>
      </c>
      <c r="D11" s="41">
        <f>IF(Plan!E11&gt;Target!E11,0,1)</f>
        <v>1</v>
      </c>
      <c r="E11" s="41">
        <f>IF(Plan!F11&gt;Target!F11,0,1)</f>
        <v>1</v>
      </c>
      <c r="F11" s="41">
        <f>IF(Plan!G11&gt;Target!G11,0,1)</f>
        <v>1</v>
      </c>
      <c r="G11" s="41">
        <f>IF(Plan!H11&gt;Target!H11,0,1)</f>
        <v>1</v>
      </c>
      <c r="H11" s="41">
        <f>IF(Plan!I11&gt;Target!I11,0,1)</f>
        <v>1</v>
      </c>
      <c r="I11" s="41">
        <f>IF(Plan!J11&gt;Target!J11,0,1)</f>
        <v>1</v>
      </c>
      <c r="J11" s="41">
        <f>IF(Plan!K11&gt;Target!K11,0,1)</f>
        <v>1</v>
      </c>
      <c r="K11" s="41">
        <f>IF(Plan!L11&gt;Target!L11,0,1)</f>
        <v>1</v>
      </c>
      <c r="L11" s="41">
        <f>IF(Plan!M11&gt;Target!M11,0,1)</f>
        <v>1</v>
      </c>
      <c r="M11" s="41">
        <f>IF(Plan!N11&gt;Target!N11,0,1)</f>
        <v>1</v>
      </c>
      <c r="N11" s="42"/>
      <c r="O11" s="42"/>
    </row>
    <row r="12" spans="1:17">
      <c r="A12" s="40">
        <v>10</v>
      </c>
      <c r="B12" s="41">
        <f>IF(Plan!C12&gt;Target!C12,0,1)</f>
        <v>1</v>
      </c>
      <c r="C12" s="41">
        <f>IF(Plan!D12&gt;Target!D12,0,1)</f>
        <v>1</v>
      </c>
      <c r="D12" s="41">
        <f>IF(Plan!E12&gt;Target!E12,0,1)</f>
        <v>1</v>
      </c>
      <c r="E12" s="41">
        <f>IF(Plan!F12&gt;Target!F12,0,1)</f>
        <v>1</v>
      </c>
      <c r="F12" s="41">
        <f>IF(Plan!G12&gt;Target!G12,0,1)</f>
        <v>1</v>
      </c>
      <c r="G12" s="41">
        <f>IF(Plan!H12&gt;Target!H12,0,1)</f>
        <v>1</v>
      </c>
      <c r="H12" s="41">
        <f>IF(Plan!I12&gt;Target!I12,0,1)</f>
        <v>1</v>
      </c>
      <c r="I12" s="41">
        <f>IF(Plan!J12&gt;Target!J12,0,1)</f>
        <v>1</v>
      </c>
      <c r="J12" s="41">
        <f>IF(Plan!K12&gt;Target!K12,0,1)</f>
        <v>1</v>
      </c>
      <c r="K12" s="41">
        <f>IF(Plan!L12&gt;Target!L12,0,1)</f>
        <v>1</v>
      </c>
      <c r="L12" s="41">
        <f>IF(Plan!M12&gt;Target!M12,0,1)</f>
        <v>1</v>
      </c>
      <c r="M12" s="41">
        <f>IF(Plan!N12&gt;Target!N12,0,1)</f>
        <v>1</v>
      </c>
      <c r="N12" s="42"/>
      <c r="O12" s="42"/>
    </row>
    <row r="13" spans="1:17">
      <c r="A13" s="40">
        <v>11</v>
      </c>
      <c r="B13" s="41">
        <f>IF(Plan!C13&gt;Target!C13,0,1)</f>
        <v>1</v>
      </c>
      <c r="C13" s="41">
        <f>IF(Plan!D13&gt;Target!D13,0,1)</f>
        <v>1</v>
      </c>
      <c r="D13" s="41">
        <f>IF(Plan!E13&gt;Target!E13,0,1)</f>
        <v>1</v>
      </c>
      <c r="E13" s="41">
        <f>IF(Plan!F13&gt;Target!F13,0,1)</f>
        <v>1</v>
      </c>
      <c r="F13" s="41">
        <f>IF(Plan!G13&gt;Target!G13,0,1)</f>
        <v>1</v>
      </c>
      <c r="G13" s="41">
        <f>IF(Plan!H13&gt;Target!H13,0,1)</f>
        <v>1</v>
      </c>
      <c r="H13" s="41">
        <f>IF(Plan!I13&gt;Target!I13,0,1)</f>
        <v>1</v>
      </c>
      <c r="I13" s="41">
        <f>IF(Plan!J13&gt;Target!J13,0,1)</f>
        <v>1</v>
      </c>
      <c r="J13" s="41">
        <f>IF(Plan!K13&gt;Target!K13,0,1)</f>
        <v>1</v>
      </c>
      <c r="K13" s="41">
        <f>IF(Plan!L13&gt;Target!L13,0,1)</f>
        <v>1</v>
      </c>
      <c r="L13" s="41">
        <f>IF(Plan!M13&gt;Target!M13,0,1)</f>
        <v>1</v>
      </c>
      <c r="M13" s="41">
        <f>IF(Plan!N13&gt;Target!N13,0,1)</f>
        <v>1</v>
      </c>
      <c r="N13" s="42"/>
      <c r="O13" s="42"/>
    </row>
    <row r="14" spans="1:17">
      <c r="A14" s="40">
        <v>12</v>
      </c>
      <c r="B14" s="41">
        <f>IF(Plan!C14&gt;Target!C14,0,1)</f>
        <v>1</v>
      </c>
      <c r="C14" s="41">
        <f>IF(Plan!D14&gt;Target!D14,0,1)</f>
        <v>1</v>
      </c>
      <c r="D14" s="41">
        <f>IF(Plan!E14&gt;Target!E14,0,1)</f>
        <v>1</v>
      </c>
      <c r="E14" s="41">
        <f>IF(Plan!F14&gt;Target!F14,0,1)</f>
        <v>1</v>
      </c>
      <c r="F14" s="41">
        <f>IF(Plan!G14&gt;Target!G14,0,1)</f>
        <v>1</v>
      </c>
      <c r="G14" s="41">
        <f>IF(Plan!H14&gt;Target!H14,0,1)</f>
        <v>1</v>
      </c>
      <c r="H14" s="41">
        <f>IF(Plan!I14&gt;Target!I14,0,1)</f>
        <v>1</v>
      </c>
      <c r="I14" s="41">
        <f>IF(Plan!J14&gt;Target!J14,0,1)</f>
        <v>1</v>
      </c>
      <c r="J14" s="41">
        <f>IF(Plan!K14&gt;Target!K14,0,1)</f>
        <v>1</v>
      </c>
      <c r="K14" s="41">
        <f>IF(Plan!L14&gt;Target!L14,0,1)</f>
        <v>1</v>
      </c>
      <c r="L14" s="41">
        <f>IF(Plan!M14&gt;Target!M14,0,1)</f>
        <v>1</v>
      </c>
      <c r="M14" s="41">
        <f>IF(Plan!N14&gt;Target!N14,0,1)</f>
        <v>1</v>
      </c>
      <c r="N14" s="42"/>
      <c r="O14" s="42"/>
    </row>
    <row r="15" spans="1:17">
      <c r="A15" s="40">
        <v>13</v>
      </c>
      <c r="B15" s="41">
        <f>IF(Plan!C15&gt;Target!C15,0,1)</f>
        <v>1</v>
      </c>
      <c r="C15" s="41">
        <f>IF(Plan!D15&gt;Target!D15,0,1)</f>
        <v>1</v>
      </c>
      <c r="D15" s="41">
        <f>IF(Plan!E15&gt;Target!E15,0,1)</f>
        <v>1</v>
      </c>
      <c r="E15" s="41">
        <f>IF(Plan!F15&gt;Target!F15,0,1)</f>
        <v>1</v>
      </c>
      <c r="F15" s="41">
        <f>IF(Plan!G15&gt;Target!G15,0,1)</f>
        <v>1</v>
      </c>
      <c r="G15" s="41">
        <f>IF(Plan!H15&gt;Target!H15,0,1)</f>
        <v>1</v>
      </c>
      <c r="H15" s="41">
        <f>IF(Plan!I15&gt;Target!I15,0,1)</f>
        <v>1</v>
      </c>
      <c r="I15" s="41">
        <f>IF(Plan!J15&gt;Target!J15,0,1)</f>
        <v>1</v>
      </c>
      <c r="J15" s="41">
        <f>IF(Plan!K15&gt;Target!K15,0,1)</f>
        <v>1</v>
      </c>
      <c r="K15" s="41">
        <f>IF(Plan!L15&gt;Target!L15,0,1)</f>
        <v>1</v>
      </c>
      <c r="L15" s="41">
        <f>IF(Plan!M15&gt;Target!M15,0,1)</f>
        <v>1</v>
      </c>
      <c r="M15" s="41">
        <f>IF(Plan!N15&gt;Target!N15,0,1)</f>
        <v>1</v>
      </c>
      <c r="N15" s="42"/>
      <c r="O15" s="42"/>
    </row>
    <row r="16" spans="1:17">
      <c r="A16" s="40">
        <v>14</v>
      </c>
      <c r="B16" s="41">
        <f>IF(Plan!C16&gt;Target!C16,0,1)</f>
        <v>1</v>
      </c>
      <c r="C16" s="41">
        <f>IF(Plan!D16&gt;Target!D16,0,1)</f>
        <v>1</v>
      </c>
      <c r="D16" s="41">
        <f>IF(Plan!E16&gt;Target!E16,0,1)</f>
        <v>1</v>
      </c>
      <c r="E16" s="41">
        <f>IF(Plan!F16&gt;Target!F16,0,1)</f>
        <v>1</v>
      </c>
      <c r="F16" s="41">
        <f>IF(Plan!G16&gt;Target!G16,0,1)</f>
        <v>1</v>
      </c>
      <c r="G16" s="41">
        <f>IF(Plan!H16&gt;Target!H16,0,1)</f>
        <v>1</v>
      </c>
      <c r="H16" s="41">
        <f>IF(Plan!I16&gt;Target!I16,0,1)</f>
        <v>1</v>
      </c>
      <c r="I16" s="41">
        <f>IF(Plan!J16&gt;Target!J16,0,1)</f>
        <v>1</v>
      </c>
      <c r="J16" s="41">
        <f>IF(Plan!K16&gt;Target!K16,0,1)</f>
        <v>1</v>
      </c>
      <c r="K16" s="41">
        <f>IF(Plan!L16&gt;Target!L16,0,1)</f>
        <v>1</v>
      </c>
      <c r="L16" s="41">
        <f>IF(Plan!M16&gt;Target!M16,0,1)</f>
        <v>1</v>
      </c>
      <c r="M16" s="41">
        <f>IF(Plan!N16&gt;Target!N16,0,1)</f>
        <v>1</v>
      </c>
      <c r="N16" s="42"/>
      <c r="O16" s="42"/>
    </row>
    <row r="17" spans="1:15">
      <c r="A17" s="40">
        <v>15</v>
      </c>
      <c r="B17" s="41">
        <f>IF(Plan!C17&gt;Target!C17,0,1)</f>
        <v>1</v>
      </c>
      <c r="C17" s="41">
        <f>IF(Plan!D17&gt;Target!D17,0,1)</f>
        <v>1</v>
      </c>
      <c r="D17" s="41">
        <f>IF(Plan!E17&gt;Target!E17,0,1)</f>
        <v>1</v>
      </c>
      <c r="E17" s="41">
        <f>IF(Plan!F17&gt;Target!F17,0,1)</f>
        <v>1</v>
      </c>
      <c r="F17" s="41">
        <f>IF(Plan!G17&gt;Target!G17,0,1)</f>
        <v>1</v>
      </c>
      <c r="G17" s="41">
        <f>IF(Plan!H17&gt;Target!H17,0,1)</f>
        <v>1</v>
      </c>
      <c r="H17" s="41">
        <f>IF(Plan!I17&gt;Target!I17,0,1)</f>
        <v>1</v>
      </c>
      <c r="I17" s="41">
        <f>IF(Plan!J17&gt;Target!J17,0,1)</f>
        <v>1</v>
      </c>
      <c r="J17" s="41">
        <f>IF(Plan!K17&gt;Target!K17,0,1)</f>
        <v>1</v>
      </c>
      <c r="K17" s="41">
        <f>IF(Plan!L17&gt;Target!L17,0,1)</f>
        <v>1</v>
      </c>
      <c r="L17" s="41">
        <f>IF(Plan!M17&gt;Target!M17,0,1)</f>
        <v>1</v>
      </c>
      <c r="M17" s="41">
        <f>IF(Plan!N17&gt;Target!N17,0,1)</f>
        <v>1</v>
      </c>
      <c r="N17" s="42"/>
      <c r="O17" s="42"/>
    </row>
    <row r="18" spans="1:15">
      <c r="A18" s="40">
        <v>16</v>
      </c>
      <c r="B18" s="41">
        <f>IF(Plan!C18&gt;Target!C18,0,1)</f>
        <v>1</v>
      </c>
      <c r="C18" s="41">
        <f>IF(Plan!D18&gt;Target!D18,0,1)</f>
        <v>1</v>
      </c>
      <c r="D18" s="41">
        <f>IF(Plan!E18&gt;Target!E18,0,1)</f>
        <v>1</v>
      </c>
      <c r="E18" s="41">
        <f>IF(Plan!F18&gt;Target!F18,0,1)</f>
        <v>1</v>
      </c>
      <c r="F18" s="41">
        <f>IF(Plan!G18&gt;Target!G18,0,1)</f>
        <v>1</v>
      </c>
      <c r="G18" s="41">
        <f>IF(Plan!H18&gt;Target!H18,0,1)</f>
        <v>1</v>
      </c>
      <c r="H18" s="41">
        <f>IF(Plan!I18&gt;Target!I18,0,1)</f>
        <v>1</v>
      </c>
      <c r="I18" s="41">
        <f>IF(Plan!J18&gt;Target!J18,0,1)</f>
        <v>1</v>
      </c>
      <c r="J18" s="41">
        <f>IF(Plan!K18&gt;Target!K18,0,1)</f>
        <v>1</v>
      </c>
      <c r="K18" s="41">
        <f>IF(Plan!L18&gt;Target!L18,0,1)</f>
        <v>1</v>
      </c>
      <c r="L18" s="41">
        <f>IF(Plan!M18&gt;Target!M18,0,1)</f>
        <v>1</v>
      </c>
      <c r="M18" s="41">
        <f>IF(Plan!N18&gt;Target!N18,0,1)</f>
        <v>1</v>
      </c>
      <c r="N18" s="42"/>
      <c r="O18" s="42"/>
    </row>
    <row r="19" spans="1:15">
      <c r="A19" s="40">
        <v>17</v>
      </c>
      <c r="B19" s="41">
        <f>IF(Plan!C19&gt;Target!C19,0,1)</f>
        <v>1</v>
      </c>
      <c r="C19" s="41">
        <f>IF(Plan!D19&gt;Target!D19,0,1)</f>
        <v>1</v>
      </c>
      <c r="D19" s="41">
        <f>IF(Plan!E19&gt;Target!E19,0,1)</f>
        <v>1</v>
      </c>
      <c r="E19" s="41">
        <f>IF(Plan!F19&gt;Target!F19,0,1)</f>
        <v>1</v>
      </c>
      <c r="F19" s="41">
        <f>IF(Plan!G19&gt;Target!G19,0,1)</f>
        <v>1</v>
      </c>
      <c r="G19" s="41">
        <f>IF(Plan!H19&gt;Target!H19,0,1)</f>
        <v>1</v>
      </c>
      <c r="H19" s="41">
        <f>IF(Plan!I19&gt;Target!I19,0,1)</f>
        <v>1</v>
      </c>
      <c r="I19" s="41">
        <f>IF(Plan!J19&gt;Target!J19,0,1)</f>
        <v>1</v>
      </c>
      <c r="J19" s="41">
        <f>IF(Plan!K19&gt;Target!K19,0,1)</f>
        <v>1</v>
      </c>
      <c r="K19" s="41">
        <f>IF(Plan!L19&gt;Target!L19,0,1)</f>
        <v>1</v>
      </c>
      <c r="L19" s="41">
        <f>IF(Plan!M19&gt;Target!M19,0,1)</f>
        <v>1</v>
      </c>
      <c r="M19" s="41">
        <f>IF(Plan!N19&gt;Target!N19,0,1)</f>
        <v>1</v>
      </c>
    </row>
    <row r="20" spans="1:15">
      <c r="A20" s="40">
        <v>18</v>
      </c>
      <c r="B20" s="41">
        <f>IF(Plan!C20&gt;Target!C20,0,1)</f>
        <v>1</v>
      </c>
      <c r="C20" s="41">
        <f>IF(Plan!D20&gt;Target!D20,0,1)</f>
        <v>1</v>
      </c>
      <c r="D20" s="41">
        <f>IF(Plan!E20&gt;Target!E20,0,1)</f>
        <v>1</v>
      </c>
      <c r="E20" s="41">
        <f>IF(Plan!F20&gt;Target!F20,0,1)</f>
        <v>1</v>
      </c>
      <c r="F20" s="41">
        <f>IF(Plan!G20&gt;Target!G20,0,1)</f>
        <v>1</v>
      </c>
      <c r="G20" s="41">
        <f>IF(Plan!H20&gt;Target!H20,0,1)</f>
        <v>1</v>
      </c>
      <c r="H20" s="41">
        <f>IF(Plan!I20&gt;Target!I20,0,1)</f>
        <v>1</v>
      </c>
      <c r="I20" s="41">
        <f>IF(Plan!J20&gt;Target!J20,0,1)</f>
        <v>1</v>
      </c>
      <c r="J20" s="41">
        <f>IF(Plan!K20&gt;Target!K20,0,1)</f>
        <v>1</v>
      </c>
      <c r="K20" s="41">
        <f>IF(Plan!L20&gt;Target!L20,0,1)</f>
        <v>1</v>
      </c>
      <c r="L20" s="41">
        <f>IF(Plan!M20&gt;Target!M20,0,1)</f>
        <v>1</v>
      </c>
      <c r="M20" s="41">
        <f>IF(Plan!N20&gt;Target!N20,0,1)</f>
        <v>1</v>
      </c>
    </row>
    <row r="21" spans="1:15">
      <c r="A21" s="40">
        <v>19</v>
      </c>
      <c r="B21" s="41">
        <f>IF(Plan!C21&gt;Target!C21,0,1)</f>
        <v>1</v>
      </c>
      <c r="C21" s="41">
        <f>IF(Plan!D21&gt;Target!D21,0,1)</f>
        <v>1</v>
      </c>
      <c r="D21" s="41">
        <f>IF(Plan!E21&gt;Target!E21,0,1)</f>
        <v>1</v>
      </c>
      <c r="E21" s="41">
        <f>IF(Plan!F21&gt;Target!F21,0,1)</f>
        <v>1</v>
      </c>
      <c r="F21" s="41">
        <f>IF(Plan!G21&gt;Target!G21,0,1)</f>
        <v>1</v>
      </c>
      <c r="G21" s="41">
        <f>IF(Plan!H21&gt;Target!H21,0,1)</f>
        <v>1</v>
      </c>
      <c r="H21" s="41">
        <f>IF(Plan!I21&gt;Target!I21,0,1)</f>
        <v>1</v>
      </c>
      <c r="I21" s="41">
        <f>IF(Plan!J21&gt;Target!J21,0,1)</f>
        <v>1</v>
      </c>
      <c r="J21" s="41">
        <f>IF(Plan!K21&gt;Target!K21,0,1)</f>
        <v>1</v>
      </c>
      <c r="K21" s="41">
        <f>IF(Plan!L21&gt;Target!L21,0,1)</f>
        <v>1</v>
      </c>
      <c r="L21" s="41">
        <f>IF(Plan!M21&gt;Target!M21,0,1)</f>
        <v>1</v>
      </c>
      <c r="M21" s="41">
        <f>IF(Plan!N21&gt;Target!N21,0,1)</f>
        <v>1</v>
      </c>
    </row>
    <row r="22" spans="1:15">
      <c r="A22" s="40">
        <v>20</v>
      </c>
      <c r="B22" s="41">
        <f>IF(Plan!C22&gt;Target!C22,0,1)</f>
        <v>1</v>
      </c>
      <c r="C22" s="41">
        <f>IF(Plan!D22&gt;Target!D22,0,1)</f>
        <v>1</v>
      </c>
      <c r="D22" s="41">
        <f>IF(Plan!E22&gt;Target!E22,0,1)</f>
        <v>1</v>
      </c>
      <c r="E22" s="41">
        <f>IF(Plan!F22&gt;Target!F22,0,1)</f>
        <v>1</v>
      </c>
      <c r="F22" s="41">
        <f>IF(Plan!G22&gt;Target!G22,0,1)</f>
        <v>1</v>
      </c>
      <c r="G22" s="41">
        <f>IF(Plan!H22&gt;Target!H22,0,1)</f>
        <v>1</v>
      </c>
      <c r="H22" s="41">
        <f>IF(Plan!I22&gt;Target!I22,0,1)</f>
        <v>1</v>
      </c>
      <c r="I22" s="41">
        <f>IF(Plan!J22&gt;Target!J22,0,1)</f>
        <v>1</v>
      </c>
      <c r="J22" s="41">
        <f>IF(Plan!K22&gt;Target!K22,0,1)</f>
        <v>1</v>
      </c>
      <c r="K22" s="41">
        <f>IF(Plan!L22&gt;Target!L22,0,1)</f>
        <v>1</v>
      </c>
      <c r="L22" s="41">
        <f>IF(Plan!M22&gt;Target!M22,0,1)</f>
        <v>1</v>
      </c>
      <c r="M22" s="41">
        <f>IF(Plan!N22&gt;Target!N22,0,1)</f>
        <v>1</v>
      </c>
    </row>
    <row r="23" spans="1:15">
      <c r="A23" s="40">
        <v>21</v>
      </c>
      <c r="B23" s="41">
        <f>IF(Plan!C23&gt;Target!C23,0,1)</f>
        <v>1</v>
      </c>
      <c r="C23" s="41">
        <f>IF(Plan!D23&gt;Target!D23,0,1)</f>
        <v>1</v>
      </c>
      <c r="D23" s="41">
        <f>IF(Plan!E23&gt;Target!E23,0,1)</f>
        <v>1</v>
      </c>
      <c r="E23" s="41">
        <f>IF(Plan!F23&gt;Target!F23,0,1)</f>
        <v>1</v>
      </c>
      <c r="F23" s="41">
        <f>IF(Plan!G23&gt;Target!G23,0,1)</f>
        <v>1</v>
      </c>
      <c r="G23" s="41">
        <f>IF(Plan!H23&gt;Target!H23,0,1)</f>
        <v>1</v>
      </c>
      <c r="H23" s="41">
        <f>IF(Plan!I23&gt;Target!I23,0,1)</f>
        <v>1</v>
      </c>
      <c r="I23" s="41">
        <f>IF(Plan!J23&gt;Target!J23,0,1)</f>
        <v>1</v>
      </c>
      <c r="J23" s="41">
        <f>IF(Plan!K23&gt;Target!K23,0,1)</f>
        <v>1</v>
      </c>
      <c r="K23" s="41">
        <f>IF(Plan!L23&gt;Target!L23,0,1)</f>
        <v>1</v>
      </c>
      <c r="L23" s="41">
        <f>IF(Plan!M23&gt;Target!M23,0,1)</f>
        <v>1</v>
      </c>
      <c r="M23" s="41">
        <f>IF(Plan!N23&gt;Target!N23,0,1)</f>
        <v>1</v>
      </c>
    </row>
    <row r="24" spans="1:15">
      <c r="A24" s="40">
        <v>22</v>
      </c>
      <c r="B24" s="41">
        <f>IF(Plan!C24&gt;Target!C24,0,1)</f>
        <v>1</v>
      </c>
      <c r="C24" s="41">
        <f>IF(Plan!D24&gt;Target!D24,0,1)</f>
        <v>1</v>
      </c>
      <c r="D24" s="41">
        <f>IF(Plan!E24&gt;Target!E24,0,1)</f>
        <v>1</v>
      </c>
      <c r="E24" s="41">
        <f>IF(Plan!F24&gt;Target!F24,0,1)</f>
        <v>1</v>
      </c>
      <c r="F24" s="41">
        <f>IF(Plan!G24&gt;Target!G24,0,1)</f>
        <v>1</v>
      </c>
      <c r="G24" s="41">
        <f>IF(Plan!H24&gt;Target!H24,0,1)</f>
        <v>0</v>
      </c>
      <c r="H24" s="41">
        <f>IF(Plan!I24&gt;Target!I24,0,1)</f>
        <v>0</v>
      </c>
      <c r="I24" s="41">
        <f>IF(Plan!J24&gt;Target!J24,0,1)</f>
        <v>0</v>
      </c>
      <c r="J24" s="41">
        <f>IF(Plan!K24&gt;Target!K24,0,1)</f>
        <v>0</v>
      </c>
      <c r="K24" s="41">
        <f>IF(Plan!L24&gt;Target!L24,0,1)</f>
        <v>0</v>
      </c>
      <c r="L24" s="41">
        <f>IF(Plan!M24&gt;Target!M24,0,1)</f>
        <v>0</v>
      </c>
      <c r="M24" s="41">
        <f>IF(Plan!N24&gt;Target!N24,0,1)</f>
        <v>0</v>
      </c>
    </row>
    <row r="25" spans="1:15">
      <c r="A25" s="40">
        <v>23</v>
      </c>
      <c r="B25" s="41">
        <f>IF(Plan!C25&gt;Target!C25,0,1)</f>
        <v>0</v>
      </c>
      <c r="C25" s="41">
        <f>IF(Plan!D25&gt;Target!D25,0,1)</f>
        <v>0</v>
      </c>
      <c r="D25" s="41">
        <f>IF(Plan!E25&gt;Target!E25,0,1)</f>
        <v>0</v>
      </c>
      <c r="E25" s="41">
        <f>IF(Plan!F25&gt;Target!F25,0,1)</f>
        <v>0</v>
      </c>
      <c r="F25" s="41">
        <f>IF(Plan!G25&gt;Target!G25,0,1)</f>
        <v>0</v>
      </c>
      <c r="G25" s="41">
        <f>IF(Plan!H25&gt;Target!H25,0,1)</f>
        <v>0</v>
      </c>
      <c r="H25" s="41">
        <f>IF(Plan!I25&gt;Target!I25,0,1)</f>
        <v>0</v>
      </c>
      <c r="I25" s="41">
        <f>IF(Plan!J25&gt;Target!J25,0,1)</f>
        <v>0</v>
      </c>
      <c r="J25" s="41">
        <f>IF(Plan!K25&gt;Target!K25,0,1)</f>
        <v>0</v>
      </c>
      <c r="K25" s="41">
        <f>IF(Plan!L25&gt;Target!L25,0,1)</f>
        <v>0</v>
      </c>
      <c r="L25" s="41">
        <f>IF(Plan!M25&gt;Target!M25,0,1)</f>
        <v>0</v>
      </c>
      <c r="M25" s="41">
        <f>IF(Plan!N25&gt;Target!N25,0,1)</f>
        <v>0</v>
      </c>
    </row>
    <row r="26" spans="1:15">
      <c r="A26" s="40">
        <v>24</v>
      </c>
      <c r="B26" s="41">
        <f>IF(Plan!C26&gt;Target!C26,0,1)</f>
        <v>0</v>
      </c>
      <c r="C26" s="41">
        <f>IF(Plan!D26&gt;Target!D26,0,1)</f>
        <v>0</v>
      </c>
      <c r="D26" s="41">
        <f>IF(Plan!E26&gt;Target!E26,0,1)</f>
        <v>0</v>
      </c>
      <c r="E26" s="41">
        <f>IF(Plan!F26&gt;Target!F26,0,1)</f>
        <v>0</v>
      </c>
      <c r="F26" s="41">
        <f>IF(Plan!G26&gt;Target!G26,0,1)</f>
        <v>0</v>
      </c>
      <c r="G26" s="41">
        <f>IF(Plan!H26&gt;Target!H26,0,1)</f>
        <v>0</v>
      </c>
      <c r="H26" s="41">
        <f>IF(Plan!I26&gt;Target!I26,0,1)</f>
        <v>0</v>
      </c>
      <c r="I26" s="41">
        <f>IF(Plan!J26&gt;Target!J26,0,1)</f>
        <v>0</v>
      </c>
      <c r="J26" s="41">
        <f>IF(Plan!K26&gt;Target!K26,0,1)</f>
        <v>0</v>
      </c>
      <c r="K26" s="41">
        <f>IF(Plan!L26&gt;Target!L26,0,1)</f>
        <v>0</v>
      </c>
      <c r="L26" s="41">
        <f>IF(Plan!M26&gt;Target!M26,0,1)</f>
        <v>0</v>
      </c>
      <c r="M26" s="41">
        <f>IF(Plan!N26&gt;Target!N26,0,1)</f>
        <v>0</v>
      </c>
    </row>
    <row r="27" spans="1:15">
      <c r="A27" s="40">
        <v>25</v>
      </c>
      <c r="B27" s="41">
        <f>IF(Plan!C27&gt;Target!C27,0,1)</f>
        <v>0</v>
      </c>
      <c r="C27" s="41">
        <f>IF(Plan!D27&gt;Target!D27,0,1)</f>
        <v>0</v>
      </c>
      <c r="D27" s="41">
        <f>IF(Plan!E27&gt;Target!E27,0,1)</f>
        <v>0</v>
      </c>
      <c r="E27" s="41">
        <f>IF(Plan!F27&gt;Target!F27,0,1)</f>
        <v>0</v>
      </c>
      <c r="F27" s="41">
        <f>IF(Plan!G27&gt;Target!G27,0,1)</f>
        <v>0</v>
      </c>
      <c r="G27" s="41">
        <f>IF(Plan!H27&gt;Target!H27,0,1)</f>
        <v>0</v>
      </c>
      <c r="H27" s="41">
        <f>IF(Plan!I27&gt;Target!I27,0,1)</f>
        <v>0</v>
      </c>
      <c r="I27" s="41">
        <f>IF(Plan!J27&gt;Target!J27,0,1)</f>
        <v>0</v>
      </c>
      <c r="J27" s="41">
        <f>IF(Plan!K27&gt;Target!K27,0,1)</f>
        <v>0</v>
      </c>
      <c r="K27" s="41">
        <f>IF(Plan!L27&gt;Target!L27,0,1)</f>
        <v>0</v>
      </c>
      <c r="L27" s="41">
        <f>IF(Plan!M27&gt;Target!M27,0,1)</f>
        <v>0</v>
      </c>
      <c r="M27" s="41">
        <f>IF(Plan!N27&gt;Target!N27,0,1)</f>
        <v>0</v>
      </c>
    </row>
    <row r="28" spans="1:15">
      <c r="A28" s="40">
        <v>26</v>
      </c>
      <c r="B28" s="41">
        <f>IF(Plan!C28&gt;Target!C28,0,1)</f>
        <v>0</v>
      </c>
      <c r="C28" s="41">
        <f>IF(Plan!D28&gt;Target!D28,0,1)</f>
        <v>0</v>
      </c>
      <c r="D28" s="41">
        <f>IF(Plan!E28&gt;Target!E28,0,1)</f>
        <v>0</v>
      </c>
      <c r="E28" s="41">
        <f>IF(Plan!F28&gt;Target!F28,0,1)</f>
        <v>0</v>
      </c>
      <c r="F28" s="41">
        <f>IF(Plan!G28&gt;Target!G28,0,1)</f>
        <v>0</v>
      </c>
      <c r="G28" s="41">
        <f>IF(Plan!H28&gt;Target!H28,0,1)</f>
        <v>0</v>
      </c>
      <c r="H28" s="41">
        <f>IF(Plan!I28&gt;Target!I28,0,1)</f>
        <v>0</v>
      </c>
      <c r="I28" s="41">
        <f>IF(Plan!J28&gt;Target!J28,0,1)</f>
        <v>0</v>
      </c>
      <c r="J28" s="41">
        <f>IF(Plan!K28&gt;Target!K28,0,1)</f>
        <v>0</v>
      </c>
      <c r="K28" s="41">
        <f>IF(Plan!L28&gt;Target!L28,0,1)</f>
        <v>0</v>
      </c>
      <c r="L28" s="41">
        <f>IF(Plan!M28&gt;Target!M28,0,1)</f>
        <v>0</v>
      </c>
      <c r="M28" s="41">
        <f>IF(Plan!N28&gt;Target!N28,0,1)</f>
        <v>0</v>
      </c>
    </row>
    <row r="29" spans="1:15">
      <c r="A29" s="40">
        <v>27</v>
      </c>
      <c r="B29" s="41">
        <f>IF(Plan!C29&gt;Target!C29,0,1)</f>
        <v>0</v>
      </c>
      <c r="C29" s="41">
        <f>IF(Plan!D29&gt;Target!D29,0,1)</f>
        <v>0</v>
      </c>
      <c r="D29" s="41">
        <f>IF(Plan!E29&gt;Target!E29,0,1)</f>
        <v>0</v>
      </c>
      <c r="E29" s="41">
        <f>IF(Plan!F29&gt;Target!F29,0,1)</f>
        <v>0</v>
      </c>
      <c r="F29" s="41">
        <f>IF(Plan!G29&gt;Target!G29,0,1)</f>
        <v>0</v>
      </c>
      <c r="G29" s="41">
        <f>IF(Plan!H29&gt;Target!H29,0,1)</f>
        <v>0</v>
      </c>
      <c r="H29" s="41">
        <f>IF(Plan!I29&gt;Target!I29,0,1)</f>
        <v>0</v>
      </c>
      <c r="I29" s="41">
        <f>IF(Plan!J29&gt;Target!J29,0,1)</f>
        <v>0</v>
      </c>
      <c r="J29" s="41">
        <f>IF(Plan!K29&gt;Target!K29,0,1)</f>
        <v>0</v>
      </c>
      <c r="K29" s="41">
        <f>IF(Plan!L29&gt;Target!L29,0,1)</f>
        <v>0</v>
      </c>
      <c r="L29" s="41">
        <f>IF(Plan!M29&gt;Target!M29,0,1)</f>
        <v>0</v>
      </c>
      <c r="M29" s="41">
        <f>IF(Plan!N29&gt;Target!N29,0,1)</f>
        <v>0</v>
      </c>
    </row>
    <row r="30" spans="1:15">
      <c r="A30" s="40">
        <v>28</v>
      </c>
      <c r="B30" s="41">
        <f>IF(Plan!C30&gt;Target!C30,0,1)</f>
        <v>0</v>
      </c>
      <c r="C30" s="41">
        <f>IF(Plan!D30&gt;Target!D30,0,1)</f>
        <v>0</v>
      </c>
      <c r="D30" s="41">
        <f>IF(Plan!E30&gt;Target!E30,0,1)</f>
        <v>0</v>
      </c>
      <c r="E30" s="41">
        <f>IF(Plan!F30&gt;Target!F30,0,1)</f>
        <v>0</v>
      </c>
      <c r="F30" s="41">
        <f>IF(Plan!G30&gt;Target!G30,0,1)</f>
        <v>0</v>
      </c>
      <c r="G30" s="41">
        <f>IF(Plan!H30&gt;Target!H30,0,1)</f>
        <v>0</v>
      </c>
      <c r="H30" s="41">
        <f>IF(Plan!I30&gt;Target!I30,0,1)</f>
        <v>0</v>
      </c>
      <c r="I30" s="41">
        <f>IF(Plan!J30&gt;Target!J30,0,1)</f>
        <v>0</v>
      </c>
      <c r="J30" s="41">
        <f>IF(Plan!K30&gt;Target!K30,0,1)</f>
        <v>0</v>
      </c>
      <c r="K30" s="41">
        <f>IF(Plan!L30&gt;Target!L30,0,1)</f>
        <v>0</v>
      </c>
      <c r="L30" s="41">
        <f>IF(Plan!M30&gt;Target!M30,0,1)</f>
        <v>0</v>
      </c>
      <c r="M30" s="41">
        <f>IF(Plan!N30&gt;Target!N30,0,1)</f>
        <v>0</v>
      </c>
    </row>
    <row r="31" spans="1:15">
      <c r="A31" s="40">
        <v>29</v>
      </c>
      <c r="B31" s="41">
        <f>IF(Plan!C31&gt;Target!C31,0,1)</f>
        <v>0</v>
      </c>
      <c r="C31" s="41">
        <f>IF(Plan!D31&gt;Target!D31,0,1)</f>
        <v>0</v>
      </c>
      <c r="D31" s="41">
        <f>IF(Plan!E31&gt;Target!E31,0,1)</f>
        <v>0</v>
      </c>
      <c r="E31" s="41">
        <f>IF(Plan!F31&gt;Target!F31,0,1)</f>
        <v>0</v>
      </c>
      <c r="F31" s="41">
        <f>IF(Plan!G31&gt;Target!G31,0,1)</f>
        <v>0</v>
      </c>
      <c r="G31" s="41">
        <f>IF(Plan!H31&gt;Target!H31,0,1)</f>
        <v>0</v>
      </c>
      <c r="H31" s="41">
        <f>IF(Plan!I31&gt;Target!I31,0,1)</f>
        <v>0</v>
      </c>
      <c r="I31" s="41">
        <f>IF(Plan!J31&gt;Target!J31,0,1)</f>
        <v>0</v>
      </c>
      <c r="J31" s="41">
        <f>IF(Plan!K31&gt;Target!K31,0,1)</f>
        <v>0</v>
      </c>
      <c r="K31" s="41">
        <f>IF(Plan!L31&gt;Target!L31,0,1)</f>
        <v>0</v>
      </c>
      <c r="L31" s="41">
        <f>IF(Plan!M31&gt;Target!M31,0,1)</f>
        <v>0</v>
      </c>
      <c r="M31" s="41">
        <f>IF(Plan!N31&gt;Target!N31,0,1)</f>
        <v>0</v>
      </c>
    </row>
    <row r="32" spans="1:15">
      <c r="A32" s="40">
        <v>30</v>
      </c>
      <c r="B32" s="41">
        <f>IF(Plan!C32&gt;Target!C32,0,1)</f>
        <v>0</v>
      </c>
      <c r="C32" s="41">
        <f>IF(Plan!D32&gt;Target!D32,0,1)</f>
        <v>0</v>
      </c>
      <c r="D32" s="41">
        <f>IF(Plan!E32&gt;Target!E32,0,1)</f>
        <v>0</v>
      </c>
      <c r="E32" s="41">
        <f>IF(Plan!F32&gt;Target!F32,0,1)</f>
        <v>0</v>
      </c>
      <c r="F32" s="41">
        <f>IF(Plan!G32&gt;Target!G32,0,1)</f>
        <v>0</v>
      </c>
      <c r="G32" s="41">
        <f>IF(Plan!H32&gt;Target!H32,0,1)</f>
        <v>0</v>
      </c>
      <c r="H32" s="41">
        <f>IF(Plan!I32&gt;Target!I32,0,1)</f>
        <v>0</v>
      </c>
      <c r="I32" s="41">
        <f>IF(Plan!J32&gt;Target!J32,0,1)</f>
        <v>0</v>
      </c>
      <c r="J32" s="41">
        <f>IF(Plan!K32&gt;Target!K32,0,1)</f>
        <v>0</v>
      </c>
      <c r="K32" s="41">
        <f>IF(Plan!L32&gt;Target!L32,0,1)</f>
        <v>0</v>
      </c>
      <c r="L32" s="41">
        <f>IF(Plan!M32&gt;Target!M32,0,1)</f>
        <v>0</v>
      </c>
      <c r="M32" s="41">
        <f>IF(Plan!N32&gt;Target!N32,0,1)</f>
        <v>0</v>
      </c>
    </row>
    <row r="33" spans="1:13">
      <c r="A33" s="40">
        <v>31</v>
      </c>
      <c r="B33" s="41">
        <f>IF(Plan!C33&gt;Target!C33,0,1)</f>
        <v>0</v>
      </c>
      <c r="C33" s="41">
        <f>IF(Plan!D33&gt;Target!D33,0,1)</f>
        <v>0</v>
      </c>
      <c r="D33" s="41">
        <f>IF(Plan!E33&gt;Target!E33,0,1)</f>
        <v>0</v>
      </c>
      <c r="E33" s="41">
        <f>IF(Plan!F33&gt;Target!F33,0,1)</f>
        <v>0</v>
      </c>
      <c r="F33" s="41">
        <f>IF(Plan!G33&gt;Target!G33,0,1)</f>
        <v>0</v>
      </c>
      <c r="G33" s="41">
        <f>IF(Plan!H33&gt;Target!H33,0,1)</f>
        <v>0</v>
      </c>
      <c r="H33" s="41">
        <f>IF(Plan!I33&gt;Target!I33,0,1)</f>
        <v>0</v>
      </c>
      <c r="I33" s="41">
        <f>IF(Plan!J33&gt;Target!J33,0,1)</f>
        <v>0</v>
      </c>
      <c r="J33" s="41">
        <f>IF(Plan!K33&gt;Target!K33,0,1)</f>
        <v>0</v>
      </c>
      <c r="K33" s="41">
        <f>IF(Plan!L33&gt;Target!L33,0,1)</f>
        <v>0</v>
      </c>
      <c r="L33" s="41">
        <f>IF(Plan!M33&gt;Target!M33,0,1)</f>
        <v>0</v>
      </c>
      <c r="M33" s="41">
        <f>IF(Plan!N33&gt;Target!N33,0,1)</f>
        <v>0</v>
      </c>
    </row>
    <row r="34" spans="1:13">
      <c r="A34" s="40">
        <v>32</v>
      </c>
      <c r="B34" s="41">
        <f>IF(Plan!C34&gt;Target!C34,0,1)</f>
        <v>0</v>
      </c>
      <c r="C34" s="41">
        <f>IF(Plan!D34&gt;Target!D34,0,1)</f>
        <v>0</v>
      </c>
      <c r="D34" s="41">
        <f>IF(Plan!E34&gt;Target!E34,0,1)</f>
        <v>0</v>
      </c>
      <c r="E34" s="41">
        <f>IF(Plan!F34&gt;Target!F34,0,1)</f>
        <v>0</v>
      </c>
      <c r="F34" s="41">
        <f>IF(Plan!G34&gt;Target!G34,0,1)</f>
        <v>0</v>
      </c>
      <c r="G34" s="41">
        <f>IF(Plan!H34&gt;Target!H34,0,1)</f>
        <v>0</v>
      </c>
      <c r="H34" s="41">
        <f>IF(Plan!I34&gt;Target!I34,0,1)</f>
        <v>0</v>
      </c>
      <c r="I34" s="41">
        <f>IF(Plan!J34&gt;Target!J34,0,1)</f>
        <v>0</v>
      </c>
      <c r="J34" s="41">
        <f>IF(Plan!K34&gt;Target!K34,0,1)</f>
        <v>0</v>
      </c>
      <c r="K34" s="41">
        <f>IF(Plan!L34&gt;Target!L34,0,1)</f>
        <v>0</v>
      </c>
      <c r="L34" s="41">
        <f>IF(Plan!M34&gt;Target!M34,0,1)</f>
        <v>0</v>
      </c>
      <c r="M34" s="41">
        <f>IF(Plan!N34&gt;Target!N34,0,1)</f>
        <v>0</v>
      </c>
    </row>
    <row r="35" spans="1:13">
      <c r="A35" s="40">
        <v>33</v>
      </c>
      <c r="B35" s="41">
        <f>IF(Plan!C35&gt;Target!C35,0,1)</f>
        <v>0</v>
      </c>
      <c r="C35" s="41">
        <f>IF(Plan!D35&gt;Target!D35,0,1)</f>
        <v>0</v>
      </c>
      <c r="D35" s="41">
        <f>IF(Plan!E35&gt;Target!E35,0,1)</f>
        <v>0</v>
      </c>
      <c r="E35" s="41">
        <f>IF(Plan!F35&gt;Target!F35,0,1)</f>
        <v>0</v>
      </c>
      <c r="F35" s="41">
        <f>IF(Plan!G35&gt;Target!G35,0,1)</f>
        <v>0</v>
      </c>
      <c r="G35" s="41">
        <f>IF(Plan!H35&gt;Target!H35,0,1)</f>
        <v>0</v>
      </c>
      <c r="H35" s="41">
        <f>IF(Plan!I35&gt;Target!I35,0,1)</f>
        <v>0</v>
      </c>
      <c r="I35" s="41">
        <f>IF(Plan!J35&gt;Target!J35,0,1)</f>
        <v>0</v>
      </c>
      <c r="J35" s="41">
        <f>IF(Plan!K35&gt;Target!K35,0,1)</f>
        <v>0</v>
      </c>
      <c r="K35" s="41">
        <f>IF(Plan!L35&gt;Target!L35,0,1)</f>
        <v>0</v>
      </c>
      <c r="L35" s="41">
        <f>IF(Plan!M35&gt;Target!M35,0,1)</f>
        <v>0</v>
      </c>
      <c r="M35" s="41">
        <f>IF(Plan!N35&gt;Target!N35,0,1)</f>
        <v>0</v>
      </c>
    </row>
    <row r="36" spans="1:13">
      <c r="A36" s="40">
        <v>34</v>
      </c>
      <c r="B36" s="41">
        <f>IF(Plan!C36&gt;Target!C36,0,1)</f>
        <v>0</v>
      </c>
      <c r="C36" s="41">
        <f>IF(Plan!D36&gt;Target!D36,0,1)</f>
        <v>0</v>
      </c>
      <c r="D36" s="41">
        <f>IF(Plan!E36&gt;Target!E36,0,1)</f>
        <v>0</v>
      </c>
      <c r="E36" s="41">
        <f>IF(Plan!F36&gt;Target!F36,0,1)</f>
        <v>0</v>
      </c>
      <c r="F36" s="41">
        <f>IF(Plan!G36&gt;Target!G36,0,1)</f>
        <v>0</v>
      </c>
      <c r="G36" s="41">
        <f>IF(Plan!H36&gt;Target!H36,0,1)</f>
        <v>0</v>
      </c>
      <c r="H36" s="41">
        <f>IF(Plan!I36&gt;Target!I36,0,1)</f>
        <v>0</v>
      </c>
      <c r="I36" s="41">
        <f>IF(Plan!J36&gt;Target!J36,0,1)</f>
        <v>0</v>
      </c>
      <c r="J36" s="41">
        <f>IF(Plan!K36&gt;Target!K36,0,1)</f>
        <v>0</v>
      </c>
      <c r="K36" s="41">
        <f>IF(Plan!L36&gt;Target!L36,0,1)</f>
        <v>0</v>
      </c>
      <c r="L36" s="41">
        <f>IF(Plan!M36&gt;Target!M36,0,1)</f>
        <v>0</v>
      </c>
      <c r="M36" s="41">
        <f>IF(Plan!N36&gt;Target!N36,0,1)</f>
        <v>0</v>
      </c>
    </row>
    <row r="37" spans="1:13">
      <c r="A37" s="40">
        <v>35</v>
      </c>
      <c r="B37" s="41">
        <f>IF(Plan!C37&gt;Target!C37,0,1)</f>
        <v>0</v>
      </c>
      <c r="C37" s="41">
        <f>IF(Plan!D37&gt;Target!D37,0,1)</f>
        <v>0</v>
      </c>
      <c r="D37" s="41">
        <f>IF(Plan!E37&gt;Target!E37,0,1)</f>
        <v>0</v>
      </c>
      <c r="E37" s="41">
        <f>IF(Plan!F37&gt;Target!F37,0,1)</f>
        <v>0</v>
      </c>
      <c r="F37" s="41">
        <f>IF(Plan!G37&gt;Target!G37,0,1)</f>
        <v>0</v>
      </c>
      <c r="G37" s="41">
        <f>IF(Plan!H37&gt;Target!H37,0,1)</f>
        <v>0</v>
      </c>
      <c r="H37" s="41">
        <f>IF(Plan!I37&gt;Target!I37,0,1)</f>
        <v>0</v>
      </c>
      <c r="I37" s="41">
        <f>IF(Plan!J37&gt;Target!J37,0,1)</f>
        <v>0</v>
      </c>
      <c r="J37" s="41">
        <f>IF(Plan!K37&gt;Target!K37,0,1)</f>
        <v>0</v>
      </c>
      <c r="K37" s="41">
        <f>IF(Plan!L37&gt;Target!L37,0,1)</f>
        <v>0</v>
      </c>
      <c r="L37" s="41">
        <f>IF(Plan!M37&gt;Target!M37,0,1)</f>
        <v>0</v>
      </c>
      <c r="M37" s="41">
        <f>IF(Plan!N37&gt;Target!N37,0,1)</f>
        <v>0</v>
      </c>
    </row>
    <row r="38" spans="1:13">
      <c r="A38" s="40">
        <v>36</v>
      </c>
      <c r="B38" s="41">
        <f>IF(Plan!C38&gt;Target!C38,0,1)</f>
        <v>0</v>
      </c>
      <c r="C38" s="41">
        <f>IF(Plan!D38&gt;Target!D38,0,1)</f>
        <v>0</v>
      </c>
      <c r="D38" s="41">
        <f>IF(Plan!E38&gt;Target!E38,0,1)</f>
        <v>0</v>
      </c>
      <c r="E38" s="41">
        <f>IF(Plan!F38&gt;Target!F38,0,1)</f>
        <v>0</v>
      </c>
      <c r="F38" s="41">
        <f>IF(Plan!G38&gt;Target!G38,0,1)</f>
        <v>0</v>
      </c>
      <c r="G38" s="41">
        <f>IF(Plan!H38&gt;Target!H38,0,1)</f>
        <v>0</v>
      </c>
      <c r="H38" s="41">
        <f>IF(Plan!I38&gt;Target!I38,0,1)</f>
        <v>0</v>
      </c>
      <c r="I38" s="41">
        <f>IF(Plan!J38&gt;Target!J38,0,1)</f>
        <v>0</v>
      </c>
      <c r="J38" s="41">
        <f>IF(Plan!K38&gt;Target!K38,0,1)</f>
        <v>0</v>
      </c>
      <c r="K38" s="41">
        <f>IF(Plan!L38&gt;Target!L38,0,1)</f>
        <v>0</v>
      </c>
      <c r="L38" s="41">
        <f>IF(Plan!M38&gt;Target!M38,0,1)</f>
        <v>0</v>
      </c>
      <c r="M38" s="41">
        <f>IF(Plan!N38&gt;Target!N38,0,1)</f>
        <v>0</v>
      </c>
    </row>
    <row r="39" spans="1:13">
      <c r="A39" s="40">
        <v>37</v>
      </c>
      <c r="B39" s="41">
        <f>IF(Plan!C39&gt;Target!C39,0,1)</f>
        <v>0</v>
      </c>
      <c r="C39" s="41">
        <f>IF(Plan!D39&gt;Target!D39,0,1)</f>
        <v>0</v>
      </c>
      <c r="D39" s="41">
        <f>IF(Plan!E39&gt;Target!E39,0,1)</f>
        <v>0</v>
      </c>
      <c r="E39" s="41">
        <f>IF(Plan!F39&gt;Target!F39,0,1)</f>
        <v>0</v>
      </c>
      <c r="F39" s="41">
        <f>IF(Plan!G39&gt;Target!G39,0,1)</f>
        <v>0</v>
      </c>
      <c r="G39" s="41">
        <f>IF(Plan!H39&gt;Target!H39,0,1)</f>
        <v>0</v>
      </c>
      <c r="H39" s="41">
        <f>IF(Plan!I39&gt;Target!I39,0,1)</f>
        <v>0</v>
      </c>
      <c r="I39" s="41">
        <f>IF(Plan!J39&gt;Target!J39,0,1)</f>
        <v>0</v>
      </c>
      <c r="J39" s="41">
        <f>IF(Plan!K39&gt;Target!K39,0,1)</f>
        <v>0</v>
      </c>
      <c r="K39" s="41">
        <f>IF(Plan!L39&gt;Target!L39,0,1)</f>
        <v>0</v>
      </c>
      <c r="L39" s="41">
        <f>IF(Plan!M39&gt;Target!M39,0,1)</f>
        <v>0</v>
      </c>
      <c r="M39" s="41">
        <f>IF(Plan!N39&gt;Target!N39,0,1)</f>
        <v>0</v>
      </c>
    </row>
    <row r="40" spans="1:13">
      <c r="A40" s="40">
        <v>38</v>
      </c>
      <c r="B40" s="41">
        <f>IF(Plan!C40&gt;Target!C40,0,1)</f>
        <v>0</v>
      </c>
      <c r="C40" s="41">
        <f>IF(Plan!D40&gt;Target!D40,0,1)</f>
        <v>0</v>
      </c>
      <c r="D40" s="41">
        <f>IF(Plan!E40&gt;Target!E40,0,1)</f>
        <v>0</v>
      </c>
      <c r="E40" s="41">
        <f>IF(Plan!F40&gt;Target!F40,0,1)</f>
        <v>0</v>
      </c>
      <c r="F40" s="41">
        <f>IF(Plan!G40&gt;Target!G40,0,1)</f>
        <v>0</v>
      </c>
      <c r="G40" s="41">
        <f>IF(Plan!H40&gt;Target!H40,0,1)</f>
        <v>0</v>
      </c>
      <c r="H40" s="41">
        <f>IF(Plan!I40&gt;Target!I40,0,1)</f>
        <v>0</v>
      </c>
      <c r="I40" s="41">
        <f>IF(Plan!J40&gt;Target!J40,0,1)</f>
        <v>0</v>
      </c>
      <c r="J40" s="41">
        <f>IF(Plan!K40&gt;Target!K40,0,1)</f>
        <v>0</v>
      </c>
      <c r="K40" s="41">
        <f>IF(Plan!L40&gt;Target!L40,0,1)</f>
        <v>0</v>
      </c>
      <c r="L40" s="41">
        <f>IF(Plan!M40&gt;Target!M40,0,1)</f>
        <v>0</v>
      </c>
      <c r="M40" s="41">
        <f>IF(Plan!N40&gt;Target!N40,0,1)</f>
        <v>0</v>
      </c>
    </row>
    <row r="41" spans="1:13">
      <c r="A41" s="40">
        <v>39</v>
      </c>
      <c r="B41" s="41">
        <f>IF(Plan!C41&gt;Target!C41,0,1)</f>
        <v>0</v>
      </c>
      <c r="C41" s="41">
        <f>IF(Plan!D41&gt;Target!D41,0,1)</f>
        <v>0</v>
      </c>
      <c r="D41" s="41">
        <f>IF(Plan!E41&gt;Target!E41,0,1)</f>
        <v>0</v>
      </c>
      <c r="E41" s="41">
        <f>IF(Plan!F41&gt;Target!F41,0,1)</f>
        <v>0</v>
      </c>
      <c r="F41" s="41">
        <f>IF(Plan!G41&gt;Target!G41,0,1)</f>
        <v>0</v>
      </c>
      <c r="G41" s="41">
        <f>IF(Plan!H41&gt;Target!H41,0,1)</f>
        <v>0</v>
      </c>
      <c r="H41" s="41">
        <f>IF(Plan!I41&gt;Target!I41,0,1)</f>
        <v>0</v>
      </c>
      <c r="I41" s="41">
        <f>IF(Plan!J41&gt;Target!J41,0,1)</f>
        <v>0</v>
      </c>
      <c r="J41" s="41">
        <f>IF(Plan!K41&gt;Target!K41,0,1)</f>
        <v>0</v>
      </c>
      <c r="K41" s="41">
        <f>IF(Plan!L41&gt;Target!L41,0,1)</f>
        <v>0</v>
      </c>
      <c r="L41" s="41">
        <f>IF(Plan!M41&gt;Target!M41,0,1)</f>
        <v>0</v>
      </c>
      <c r="M41" s="41">
        <f>IF(Plan!N41&gt;Target!N41,0,1)</f>
        <v>0</v>
      </c>
    </row>
    <row r="42" spans="1:13">
      <c r="A42" s="40">
        <v>40</v>
      </c>
      <c r="B42" s="41">
        <f>IF(Plan!C42&gt;Target!C42,0,1)</f>
        <v>0</v>
      </c>
      <c r="C42" s="41">
        <f>IF(Plan!D42&gt;Target!D42,0,1)</f>
        <v>0</v>
      </c>
      <c r="D42" s="41">
        <f>IF(Plan!E42&gt;Target!E42,0,1)</f>
        <v>0</v>
      </c>
      <c r="E42" s="41">
        <f>IF(Plan!F42&gt;Target!F42,0,1)</f>
        <v>0</v>
      </c>
      <c r="F42" s="41">
        <f>IF(Plan!G42&gt;Target!G42,0,1)</f>
        <v>0</v>
      </c>
      <c r="G42" s="41">
        <f>IF(Plan!H42&gt;Target!H42,0,1)</f>
        <v>0</v>
      </c>
      <c r="H42" s="41">
        <f>IF(Plan!I42&gt;Target!I42,0,1)</f>
        <v>0</v>
      </c>
      <c r="I42" s="41">
        <f>IF(Plan!J42&gt;Target!J42,0,1)</f>
        <v>0</v>
      </c>
      <c r="J42" s="41">
        <f>IF(Plan!K42&gt;Target!K42,0,1)</f>
        <v>0</v>
      </c>
      <c r="K42" s="41">
        <f>IF(Plan!L42&gt;Target!L42,0,1)</f>
        <v>0</v>
      </c>
      <c r="L42" s="41">
        <f>IF(Plan!M42&gt;Target!M42,0,1)</f>
        <v>0</v>
      </c>
      <c r="M42" s="41">
        <f>IF(Plan!N42&gt;Target!N42,0,1)</f>
        <v>0</v>
      </c>
    </row>
    <row r="43" spans="1:13">
      <c r="A43" s="40">
        <v>41</v>
      </c>
      <c r="B43" s="41">
        <f>IF(Plan!C43&gt;Target!C43,0,1)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4"/>
  <sheetViews>
    <sheetView workbookViewId="0">
      <selection sqref="A1:XFD1048576"/>
    </sheetView>
  </sheetViews>
  <sheetFormatPr defaultRowHeight="15"/>
  <cols>
    <col min="1" max="2" width="9.140625" style="44"/>
    <col min="3" max="3" width="11.42578125" style="44" bestFit="1" customWidth="1"/>
    <col min="4" max="4" width="16" style="44" bestFit="1" customWidth="1"/>
    <col min="5" max="5" width="15" style="48" bestFit="1" customWidth="1"/>
    <col min="6" max="6" width="15" style="48" customWidth="1"/>
    <col min="7" max="7" width="9.140625" style="44"/>
    <col min="8" max="9" width="15" style="44" bestFit="1" customWidth="1"/>
    <col min="10" max="16384" width="9.140625" style="44"/>
  </cols>
  <sheetData>
    <row r="1" spans="1:9">
      <c r="A1" s="44">
        <v>0</v>
      </c>
      <c r="B1" s="45">
        <f>'Early Retirement'!D24</f>
        <v>42675</v>
      </c>
      <c r="C1" s="46"/>
      <c r="D1" s="47">
        <f>'Early Retirement'!D21</f>
        <v>500000</v>
      </c>
      <c r="E1" s="48">
        <f>'Early Retirement'!D23*300</f>
        <v>6000000</v>
      </c>
      <c r="G1" s="45">
        <f>IF(D1&lt;E1,B1,#N/A)</f>
        <v>42675</v>
      </c>
      <c r="H1" s="48">
        <f>IF(D1&lt;E1,D1,#N/A)</f>
        <v>500000</v>
      </c>
      <c r="I1" s="48">
        <f>IF(D1&lt;E1,E1,"")</f>
        <v>6000000</v>
      </c>
    </row>
    <row r="2" spans="1:9">
      <c r="A2" s="44">
        <v>1</v>
      </c>
      <c r="B2" s="45">
        <f>EDATE(B1,1)</f>
        <v>42705</v>
      </c>
      <c r="C2" s="47">
        <f>'Early Retirement'!D22</f>
        <v>5000</v>
      </c>
      <c r="D2" s="48">
        <f>(D1+C2)*(1+'Early Retirement'!$E$18)</f>
        <v>510916.03304452595</v>
      </c>
      <c r="E2" s="48">
        <f>E1*(1+'Early Retirement'!$E$17)</f>
        <v>6030530.8828456178</v>
      </c>
      <c r="G2" s="45">
        <f>IF(OR(D2&lt;E2,AND(D2&gt;E2,D1&lt;E1)),B2,#N/A)</f>
        <v>42705</v>
      </c>
      <c r="H2" s="48">
        <f t="shared" ref="H2:H66" si="0">IF(OR(D2&lt;E2,AND(D2&gt;E2,D1&lt;E1)),D2,#N/A)</f>
        <v>510916.03304452595</v>
      </c>
      <c r="I2" s="48">
        <f>IF(OR(D2&lt;E2,AND(D2&gt;E2,D1&lt;E1)),E2,#N/A)</f>
        <v>6030530.8828456178</v>
      </c>
    </row>
    <row r="3" spans="1:9">
      <c r="A3" s="44">
        <v>2</v>
      </c>
      <c r="B3" s="45">
        <f t="shared" ref="B3:B66" si="1">EDATE(B2,1)</f>
        <v>42736</v>
      </c>
      <c r="C3" s="48">
        <f>IF(MOD(A3-1,12)=0,C2*(1+'Early Retirement'!$D$17),C2)</f>
        <v>5000</v>
      </c>
      <c r="D3" s="48">
        <f>(D2+C3)*(1+'Early Retirement'!$E$18)</f>
        <v>521959.9465092629</v>
      </c>
      <c r="E3" s="48">
        <f>E2*(1+'Early Retirement'!$E$17)</f>
        <v>6061217.1214924585</v>
      </c>
      <c r="G3" s="45">
        <f t="shared" ref="G3:G66" si="2">IF(OR(D3&lt;E3,AND(D3&gt;E3,D2&lt;E2)),B3,#N/A)</f>
        <v>42736</v>
      </c>
      <c r="H3" s="48">
        <f t="shared" si="0"/>
        <v>521959.9465092629</v>
      </c>
      <c r="I3" s="48">
        <f t="shared" ref="I3:I66" si="3">IF(OR(D3&lt;E3,AND(D3&gt;E3,D2&lt;E2)),E3,#N/A)</f>
        <v>6061217.1214924585</v>
      </c>
    </row>
    <row r="4" spans="1:9">
      <c r="A4" s="44">
        <v>3</v>
      </c>
      <c r="B4" s="45">
        <f t="shared" si="1"/>
        <v>42767</v>
      </c>
      <c r="C4" s="48">
        <f>IF(MOD(A4-1,12)=0,C3*(1+'Early Retirement'!$D$17),C3)</f>
        <v>5000</v>
      </c>
      <c r="D4" s="48">
        <f>(D3+C4)*(1+'Early Retirement'!$E$18)</f>
        <v>533133.23850270931</v>
      </c>
      <c r="E4" s="48">
        <f>E3*(1+'Early Retirement'!$E$17)</f>
        <v>6092059.5064654816</v>
      </c>
      <c r="G4" s="45">
        <f t="shared" si="2"/>
        <v>42767</v>
      </c>
      <c r="H4" s="48">
        <f t="shared" si="0"/>
        <v>533133.23850270931</v>
      </c>
      <c r="I4" s="48">
        <f t="shared" si="3"/>
        <v>6092059.5064654816</v>
      </c>
    </row>
    <row r="5" spans="1:9">
      <c r="A5" s="44">
        <v>4</v>
      </c>
      <c r="B5" s="45">
        <f t="shared" si="1"/>
        <v>42795</v>
      </c>
      <c r="C5" s="48">
        <f>IF(MOD(A5-1,12)=0,C4*(1+'Early Retirement'!$D$17),C4)</f>
        <v>5000</v>
      </c>
      <c r="D5" s="48">
        <f>(D4+C5)*(1+'Early Retirement'!$E$18)</f>
        <v>544437.42468358018</v>
      </c>
      <c r="E5" s="48">
        <f>E4*(1+'Early Retirement'!$E$17)</f>
        <v>6123058.8323122198</v>
      </c>
      <c r="G5" s="45">
        <f t="shared" si="2"/>
        <v>42795</v>
      </c>
      <c r="H5" s="48">
        <f t="shared" si="0"/>
        <v>544437.42468358018</v>
      </c>
      <c r="I5" s="48">
        <f t="shared" si="3"/>
        <v>6123058.8323122198</v>
      </c>
    </row>
    <row r="6" spans="1:9">
      <c r="A6" s="44">
        <v>5</v>
      </c>
      <c r="B6" s="45">
        <f t="shared" si="1"/>
        <v>42826</v>
      </c>
      <c r="C6" s="48">
        <f>IF(MOD(A6-1,12)=0,C5*(1+'Early Retirement'!$D$17),C5)</f>
        <v>5000</v>
      </c>
      <c r="D6" s="48">
        <f>(D5+C6)*(1+'Early Retirement'!$E$18)</f>
        <v>555874.03846640652</v>
      </c>
      <c r="E6" s="48">
        <f>E5*(1+'Early Retirement'!$E$17)</f>
        <v>6154215.8976232447</v>
      </c>
      <c r="G6" s="45">
        <f t="shared" si="2"/>
        <v>42826</v>
      </c>
      <c r="H6" s="48">
        <f t="shared" si="0"/>
        <v>555874.03846640652</v>
      </c>
      <c r="I6" s="48">
        <f t="shared" si="3"/>
        <v>6154215.8976232447</v>
      </c>
    </row>
    <row r="7" spans="1:9">
      <c r="A7" s="44">
        <v>6</v>
      </c>
      <c r="B7" s="45">
        <f t="shared" si="1"/>
        <v>42856</v>
      </c>
      <c r="C7" s="48">
        <f>IF(MOD(A7-1,12)=0,C6*(1+'Early Retirement'!$D$17),C6)</f>
        <v>5000</v>
      </c>
      <c r="D7" s="48">
        <f>(D6+C7)*(1+'Early Retirement'!$E$18)</f>
        <v>567444.63122954313</v>
      </c>
      <c r="E7" s="48">
        <f>E6*(1+'Early Retirement'!$E$17)</f>
        <v>6185531.5050527407</v>
      </c>
      <c r="G7" s="45">
        <f t="shared" si="2"/>
        <v>42856</v>
      </c>
      <c r="H7" s="48">
        <f t="shared" si="0"/>
        <v>567444.63122954313</v>
      </c>
      <c r="I7" s="48">
        <f t="shared" si="3"/>
        <v>6185531.5050527407</v>
      </c>
    </row>
    <row r="8" spans="1:9">
      <c r="A8" s="44">
        <v>7</v>
      </c>
      <c r="B8" s="45">
        <f t="shared" si="1"/>
        <v>42887</v>
      </c>
      <c r="C8" s="48">
        <f>IF(MOD(A8-1,12)=0,C7*(1+'Early Retirement'!$D$17),C7)</f>
        <v>5000</v>
      </c>
      <c r="D8" s="48">
        <f>(D7+C8)*(1+'Early Retirement'!$E$18)</f>
        <v>579150.77252561331</v>
      </c>
      <c r="E8" s="48">
        <f>E7*(1+'Early Retirement'!$E$17)</f>
        <v>6217006.4613391813</v>
      </c>
      <c r="G8" s="45">
        <f t="shared" si="2"/>
        <v>42887</v>
      </c>
      <c r="H8" s="48">
        <f t="shared" si="0"/>
        <v>579150.77252561331</v>
      </c>
      <c r="I8" s="48">
        <f t="shared" si="3"/>
        <v>6217006.4613391813</v>
      </c>
    </row>
    <row r="9" spans="1:9">
      <c r="A9" s="44">
        <v>8</v>
      </c>
      <c r="B9" s="45">
        <f t="shared" si="1"/>
        <v>42917</v>
      </c>
      <c r="C9" s="48">
        <f>IF(MOD(A9-1,12)=0,C8*(1+'Early Retirement'!$D$17),C8)</f>
        <v>5000</v>
      </c>
      <c r="D9" s="48">
        <f>(D8+C9)*(1+'Early Retirement'!$E$18)</f>
        <v>590994.05029441905</v>
      </c>
      <c r="E9" s="48">
        <f>E8*(1+'Early Retirement'!$E$17)</f>
        <v>6248641.5773261143</v>
      </c>
      <c r="G9" s="45">
        <f t="shared" si="2"/>
        <v>42917</v>
      </c>
      <c r="H9" s="48">
        <f t="shared" si="0"/>
        <v>590994.05029441905</v>
      </c>
      <c r="I9" s="48">
        <f t="shared" si="3"/>
        <v>6248641.5773261143</v>
      </c>
    </row>
    <row r="10" spans="1:9">
      <c r="A10" s="44">
        <v>9</v>
      </c>
      <c r="B10" s="45">
        <f t="shared" si="1"/>
        <v>42948</v>
      </c>
      <c r="C10" s="48">
        <f>IF(MOD(A10-1,12)=0,C9*(1+'Early Retirement'!$D$17),C9)</f>
        <v>5000</v>
      </c>
      <c r="D10" s="48">
        <f>(D9+C10)*(1+'Early Retirement'!$E$18)</f>
        <v>602976.07107834506</v>
      </c>
      <c r="E10" s="48">
        <f>E9*(1+'Early Retirement'!$E$17)</f>
        <v>6280437.6679830477</v>
      </c>
      <c r="G10" s="45">
        <f t="shared" si="2"/>
        <v>42948</v>
      </c>
      <c r="H10" s="48">
        <f t="shared" si="0"/>
        <v>602976.07107834506</v>
      </c>
      <c r="I10" s="48">
        <f t="shared" si="3"/>
        <v>6280437.6679830477</v>
      </c>
    </row>
    <row r="11" spans="1:9">
      <c r="A11" s="44">
        <v>10</v>
      </c>
      <c r="B11" s="45">
        <f t="shared" si="1"/>
        <v>42979</v>
      </c>
      <c r="C11" s="48">
        <f>IF(MOD(A11-1,12)=0,C10*(1+'Early Retirement'!$D$17),C10)</f>
        <v>5000</v>
      </c>
      <c r="D11" s="48">
        <f>(D10+C11)*(1+'Early Retirement'!$E$18)</f>
        <v>615098.46024028677</v>
      </c>
      <c r="E11" s="48">
        <f>E10*(1+'Early Retirement'!$E$17)</f>
        <v>6312395.5524264472</v>
      </c>
      <c r="G11" s="45">
        <f t="shared" si="2"/>
        <v>42979</v>
      </c>
      <c r="H11" s="48">
        <f t="shared" si="0"/>
        <v>615098.46024028677</v>
      </c>
      <c r="I11" s="48">
        <f t="shared" si="3"/>
        <v>6312395.5524264472</v>
      </c>
    </row>
    <row r="12" spans="1:9">
      <c r="A12" s="44">
        <v>11</v>
      </c>
      <c r="B12" s="45">
        <f t="shared" si="1"/>
        <v>43009</v>
      </c>
      <c r="C12" s="48">
        <f>IF(MOD(A12-1,12)=0,C11*(1+'Early Retirement'!$D$17),C11)</f>
        <v>5000</v>
      </c>
      <c r="D12" s="48">
        <f>(D11+C12)*(1+'Early Retirement'!$E$18)</f>
        <v>627362.8621841307</v>
      </c>
      <c r="E12" s="48">
        <f>E11*(1+'Early Retirement'!$E$17)</f>
        <v>6344516.0539408363</v>
      </c>
      <c r="G12" s="45">
        <f t="shared" si="2"/>
        <v>43009</v>
      </c>
      <c r="H12" s="48">
        <f t="shared" si="0"/>
        <v>627362.8621841307</v>
      </c>
      <c r="I12" s="48">
        <f t="shared" si="3"/>
        <v>6344516.0539408363</v>
      </c>
    </row>
    <row r="13" spans="1:9">
      <c r="A13" s="44">
        <v>12</v>
      </c>
      <c r="B13" s="45">
        <f t="shared" si="1"/>
        <v>43040</v>
      </c>
      <c r="C13" s="48">
        <f>IF(MOD(A13-1,12)=0,C12*(1+'Early Retirement'!$D$17),C12)</f>
        <v>5000</v>
      </c>
      <c r="D13" s="48">
        <f>(D12+C13)*(1+'Early Retirement'!$E$18)</f>
        <v>639770.94057781843</v>
      </c>
      <c r="E13" s="48">
        <f>E12*(1+'Early Retirement'!$E$17)</f>
        <v>6376800.0000000047</v>
      </c>
      <c r="G13" s="45">
        <f t="shared" si="2"/>
        <v>43040</v>
      </c>
      <c r="H13" s="48">
        <f t="shared" si="0"/>
        <v>639770.94057781843</v>
      </c>
      <c r="I13" s="48">
        <f t="shared" si="3"/>
        <v>6376800.0000000047</v>
      </c>
    </row>
    <row r="14" spans="1:9">
      <c r="A14" s="44">
        <v>13</v>
      </c>
      <c r="B14" s="45">
        <f t="shared" si="1"/>
        <v>43070</v>
      </c>
      <c r="C14" s="48">
        <f>IF(MOD(A14-1,12)=0,C13*(1+'Early Retirement'!$D$17),C13)</f>
        <v>5314</v>
      </c>
      <c r="D14" s="48">
        <f>(D13+C14)*(1+'Early Retirement'!$E$18)</f>
        <v>652642.05706293613</v>
      </c>
      <c r="E14" s="48">
        <f>E13*(1+'Early Retirement'!$E$17)</f>
        <v>6409248.2222883273</v>
      </c>
      <c r="G14" s="45">
        <f t="shared" si="2"/>
        <v>43070</v>
      </c>
      <c r="H14" s="48">
        <f t="shared" si="0"/>
        <v>652642.05706293613</v>
      </c>
      <c r="I14" s="48">
        <f t="shared" si="3"/>
        <v>6409248.2222883273</v>
      </c>
    </row>
    <row r="15" spans="1:9">
      <c r="A15" s="44">
        <v>14</v>
      </c>
      <c r="B15" s="45">
        <f t="shared" si="1"/>
        <v>43101</v>
      </c>
      <c r="C15" s="48">
        <f>IF(MOD(A15-1,12)=0,C14*(1+'Early Retirement'!$D$17),C14)</f>
        <v>5314</v>
      </c>
      <c r="D15" s="48">
        <f>(D14+C15)*(1+'Early Retirement'!$E$18)</f>
        <v>665663.95760834275</v>
      </c>
      <c r="E15" s="48">
        <f>E14*(1+'Early Retirement'!$E$17)</f>
        <v>6441861.5567221893</v>
      </c>
      <c r="G15" s="45">
        <f t="shared" si="2"/>
        <v>43101</v>
      </c>
      <c r="H15" s="48">
        <f t="shared" si="0"/>
        <v>665663.95760834275</v>
      </c>
      <c r="I15" s="48">
        <f t="shared" si="3"/>
        <v>6441861.5567221893</v>
      </c>
    </row>
    <row r="16" spans="1:9">
      <c r="A16" s="44">
        <v>15</v>
      </c>
      <c r="B16" s="45">
        <f t="shared" si="1"/>
        <v>43132</v>
      </c>
      <c r="C16" s="48">
        <f>IF(MOD(A16-1,12)=0,C15*(1+'Early Retirement'!$D$17),C15)</f>
        <v>5314</v>
      </c>
      <c r="D16" s="48">
        <f>(D15+C16)*(1+'Early Retirement'!$E$18)</f>
        <v>678838.40863677743</v>
      </c>
      <c r="E16" s="48">
        <f>E15*(1+'Early Retirement'!$E$17)</f>
        <v>6474640.8434715187</v>
      </c>
      <c r="G16" s="45">
        <f t="shared" si="2"/>
        <v>43132</v>
      </c>
      <c r="H16" s="48">
        <f t="shared" si="0"/>
        <v>678838.40863677743</v>
      </c>
      <c r="I16" s="48">
        <f t="shared" si="3"/>
        <v>6474640.8434715187</v>
      </c>
    </row>
    <row r="17" spans="1:9">
      <c r="A17" s="44">
        <v>16</v>
      </c>
      <c r="B17" s="45">
        <f t="shared" si="1"/>
        <v>43160</v>
      </c>
      <c r="C17" s="48">
        <f>IF(MOD(A17-1,12)=0,C16*(1+'Early Retirement'!$D$17),C16)</f>
        <v>5314</v>
      </c>
      <c r="D17" s="48">
        <f>(D16+C17)*(1+'Early Retirement'!$E$18)</f>
        <v>692167.19726447482</v>
      </c>
      <c r="E17" s="48">
        <f>E16*(1+'Early Retirement'!$E$17)</f>
        <v>6507586.9269814324</v>
      </c>
      <c r="G17" s="45">
        <f t="shared" si="2"/>
        <v>43160</v>
      </c>
      <c r="H17" s="48">
        <f t="shared" si="0"/>
        <v>692167.19726447482</v>
      </c>
      <c r="I17" s="48">
        <f t="shared" si="3"/>
        <v>6507586.9269814324</v>
      </c>
    </row>
    <row r="18" spans="1:9">
      <c r="A18" s="44">
        <v>17</v>
      </c>
      <c r="B18" s="45">
        <f t="shared" si="1"/>
        <v>43191</v>
      </c>
      <c r="C18" s="48">
        <f>IF(MOD(A18-1,12)=0,C17*(1+'Early Retirement'!$D$17),C17)</f>
        <v>5314</v>
      </c>
      <c r="D18" s="48">
        <f>(D17+C18)*(1+'Early Retirement'!$E$18)</f>
        <v>705652.13154358801</v>
      </c>
      <c r="E18" s="48">
        <f>E17*(1+'Early Retirement'!$E$17)</f>
        <v>6540700.6559939897</v>
      </c>
      <c r="G18" s="45">
        <f t="shared" si="2"/>
        <v>43191</v>
      </c>
      <c r="H18" s="48">
        <f t="shared" si="0"/>
        <v>705652.13154358801</v>
      </c>
      <c r="I18" s="48">
        <f t="shared" si="3"/>
        <v>6540700.6559939897</v>
      </c>
    </row>
    <row r="19" spans="1:9">
      <c r="A19" s="44">
        <v>18</v>
      </c>
      <c r="B19" s="45">
        <f t="shared" si="1"/>
        <v>43221</v>
      </c>
      <c r="C19" s="48">
        <f>IF(MOD(A19-1,12)=0,C18*(1+'Early Retirement'!$D$17),C18)</f>
        <v>5314</v>
      </c>
      <c r="D19" s="48">
        <f>(D18+C19)*(1+'Early Retirement'!$E$18)</f>
        <v>719295.04070745071</v>
      </c>
      <c r="E19" s="48">
        <f>E18*(1+'Early Retirement'!$E$17)</f>
        <v>6573982.8835700583</v>
      </c>
      <c r="G19" s="45">
        <f t="shared" si="2"/>
        <v>43221</v>
      </c>
      <c r="H19" s="48">
        <f t="shared" si="0"/>
        <v>719295.04070745071</v>
      </c>
      <c r="I19" s="48">
        <f t="shared" si="3"/>
        <v>6573982.8835700583</v>
      </c>
    </row>
    <row r="20" spans="1:9">
      <c r="A20" s="44">
        <v>19</v>
      </c>
      <c r="B20" s="45">
        <f t="shared" si="1"/>
        <v>43252</v>
      </c>
      <c r="C20" s="48">
        <f>IF(MOD(A20-1,12)=0,C19*(1+'Early Retirement'!$D$17),C19)</f>
        <v>5314</v>
      </c>
      <c r="D20" s="48">
        <f>(D19+C20)*(1+'Early Retirement'!$E$18)</f>
        <v>733097.77541871311</v>
      </c>
      <c r="E20" s="48">
        <f>E19*(1+'Early Retirement'!$E$17)</f>
        <v>6607434.4671112876</v>
      </c>
      <c r="G20" s="45">
        <f t="shared" si="2"/>
        <v>43252</v>
      </c>
      <c r="H20" s="48">
        <f t="shared" si="0"/>
        <v>733097.77541871311</v>
      </c>
      <c r="I20" s="48">
        <f t="shared" si="3"/>
        <v>6607434.4671112876</v>
      </c>
    </row>
    <row r="21" spans="1:9">
      <c r="A21" s="44">
        <v>20</v>
      </c>
      <c r="B21" s="45">
        <f t="shared" si="1"/>
        <v>43282</v>
      </c>
      <c r="C21" s="48">
        <f>IF(MOD(A21-1,12)=0,C20*(1+'Early Retirement'!$D$17),C20)</f>
        <v>5314</v>
      </c>
      <c r="D21" s="48">
        <f>(D20+C21)*(1+'Early Retirement'!$E$18)</f>
        <v>747062.20802038477</v>
      </c>
      <c r="E21" s="48">
        <f>E20*(1+'Early Retirement'!$E$17)</f>
        <v>6641056.2683822</v>
      </c>
      <c r="G21" s="45">
        <f t="shared" si="2"/>
        <v>43282</v>
      </c>
      <c r="H21" s="48">
        <f t="shared" si="0"/>
        <v>747062.20802038477</v>
      </c>
      <c r="I21" s="48">
        <f t="shared" si="3"/>
        <v>6641056.2683822</v>
      </c>
    </row>
    <row r="22" spans="1:9">
      <c r="A22" s="44">
        <v>21</v>
      </c>
      <c r="B22" s="45">
        <f t="shared" si="1"/>
        <v>43313</v>
      </c>
      <c r="C22" s="48">
        <f>IF(MOD(A22-1,12)=0,C21*(1+'Early Retirement'!$D$17),C21)</f>
        <v>5314</v>
      </c>
      <c r="D22" s="48">
        <f>(D21+C22)*(1+'Early Retirement'!$E$18)</f>
        <v>761190.23278981785</v>
      </c>
      <c r="E22" s="48">
        <f>E21*(1+'Early Retirement'!$E$17)</f>
        <v>6674849.1535323896</v>
      </c>
      <c r="G22" s="45">
        <f t="shared" si="2"/>
        <v>43313</v>
      </c>
      <c r="H22" s="48">
        <f t="shared" si="0"/>
        <v>761190.23278981785</v>
      </c>
      <c r="I22" s="48">
        <f t="shared" si="3"/>
        <v>6674849.1535323896</v>
      </c>
    </row>
    <row r="23" spans="1:9">
      <c r="A23" s="44">
        <v>22</v>
      </c>
      <c r="B23" s="45">
        <f t="shared" si="1"/>
        <v>43344</v>
      </c>
      <c r="C23" s="48">
        <f>IF(MOD(A23-1,12)=0,C22*(1+'Early Retirement'!$D$17),C22)</f>
        <v>5314</v>
      </c>
      <c r="D23" s="48">
        <f>(D22+C23)*(1+'Early Retirement'!$E$18)</f>
        <v>775483.76619566651</v>
      </c>
      <c r="E23" s="48">
        <f>E22*(1+'Early Retirement'!$E$17)</f>
        <v>6708813.9931188347</v>
      </c>
      <c r="G23" s="45">
        <f t="shared" si="2"/>
        <v>43344</v>
      </c>
      <c r="H23" s="48">
        <f t="shared" si="0"/>
        <v>775483.76619566651</v>
      </c>
      <c r="I23" s="48">
        <f t="shared" si="3"/>
        <v>6708813.9931188347</v>
      </c>
    </row>
    <row r="24" spans="1:9">
      <c r="A24" s="44">
        <v>23</v>
      </c>
      <c r="B24" s="45">
        <f t="shared" si="1"/>
        <v>43374</v>
      </c>
      <c r="C24" s="48">
        <f>IF(MOD(A24-1,12)=0,C23*(1+'Early Retirement'!$D$17),C23)</f>
        <v>5314</v>
      </c>
      <c r="D24" s="48">
        <f>(D23+C24)*(1+'Early Retirement'!$E$18)</f>
        <v>789944.74715785589</v>
      </c>
      <c r="E24" s="48">
        <f>E23*(1+'Early Retirement'!$E$17)</f>
        <v>6742951.6621283274</v>
      </c>
      <c r="G24" s="45">
        <f t="shared" si="2"/>
        <v>43374</v>
      </c>
      <c r="H24" s="48">
        <f t="shared" si="0"/>
        <v>789944.74715785589</v>
      </c>
      <c r="I24" s="48">
        <f t="shared" si="3"/>
        <v>6742951.6621283274</v>
      </c>
    </row>
    <row r="25" spans="1:9">
      <c r="A25" s="44">
        <v>24</v>
      </c>
      <c r="B25" s="45">
        <f t="shared" si="1"/>
        <v>43405</v>
      </c>
      <c r="C25" s="48">
        <f>IF(MOD(A25-1,12)=0,C24*(1+'Early Retirement'!$D$17),C24)</f>
        <v>5314</v>
      </c>
      <c r="D25" s="48">
        <f>(D24+C25)*(1+'Early Retirement'!$E$18)</f>
        <v>804575.13731059688</v>
      </c>
      <c r="E25" s="48">
        <f>E24*(1+'Early Retirement'!$E$17)</f>
        <v>6777263.0400000121</v>
      </c>
      <c r="G25" s="45">
        <f t="shared" si="2"/>
        <v>43405</v>
      </c>
      <c r="H25" s="48">
        <f t="shared" si="0"/>
        <v>804575.13731059688</v>
      </c>
      <c r="I25" s="48">
        <f t="shared" si="3"/>
        <v>6777263.0400000121</v>
      </c>
    </row>
    <row r="26" spans="1:9">
      <c r="A26" s="44">
        <v>25</v>
      </c>
      <c r="B26" s="45">
        <f t="shared" si="1"/>
        <v>43435</v>
      </c>
      <c r="C26" s="48">
        <f>IF(MOD(A26-1,12)=0,C25*(1+'Early Retirement'!$D$17),C25)</f>
        <v>5647.7191999999995</v>
      </c>
      <c r="D26" s="48">
        <f>(D25+C26)*(1+'Early Retirement'!$E$18)</f>
        <v>819714.54996118485</v>
      </c>
      <c r="E26" s="48">
        <f>E25*(1+'Early Retirement'!$E$17)</f>
        <v>6811749.010648042</v>
      </c>
      <c r="G26" s="45">
        <f t="shared" si="2"/>
        <v>43435</v>
      </c>
      <c r="H26" s="48">
        <f t="shared" si="0"/>
        <v>819714.54996118485</v>
      </c>
      <c r="I26" s="48">
        <f t="shared" si="3"/>
        <v>6811749.010648042</v>
      </c>
    </row>
    <row r="27" spans="1:9">
      <c r="A27" s="44">
        <v>26</v>
      </c>
      <c r="B27" s="45">
        <f t="shared" si="1"/>
        <v>43466</v>
      </c>
      <c r="C27" s="48">
        <f>IF(MOD(A27-1,12)=0,C26*(1+'Early Retirement'!$D$17),C26)</f>
        <v>5647.7191999999995</v>
      </c>
      <c r="D27" s="48">
        <f>(D26+C27)*(1+'Early Retirement'!$E$18)</f>
        <v>835031.31957318983</v>
      </c>
      <c r="E27" s="48">
        <f>E26*(1+'Early Retirement'!$E$17)</f>
        <v>6846410.4624843504</v>
      </c>
      <c r="G27" s="45">
        <f t="shared" si="2"/>
        <v>43466</v>
      </c>
      <c r="H27" s="48">
        <f t="shared" si="0"/>
        <v>835031.31957318983</v>
      </c>
      <c r="I27" s="48">
        <f t="shared" si="3"/>
        <v>6846410.4624843504</v>
      </c>
    </row>
    <row r="28" spans="1:9">
      <c r="A28" s="44">
        <v>27</v>
      </c>
      <c r="B28" s="45">
        <f t="shared" si="1"/>
        <v>43497</v>
      </c>
      <c r="C28" s="48">
        <f>IF(MOD(A28-1,12)=0,C27*(1+'Early Retirement'!$D$17),C27)</f>
        <v>5647.7191999999995</v>
      </c>
      <c r="D28" s="48">
        <f>(D27+C28)*(1+'Early Retirement'!$E$18)</f>
        <v>850527.52386868</v>
      </c>
      <c r="E28" s="48">
        <f>E27*(1+'Early Retirement'!$E$17)</f>
        <v>6881248.2884415379</v>
      </c>
      <c r="G28" s="45">
        <f t="shared" si="2"/>
        <v>43497</v>
      </c>
      <c r="H28" s="48">
        <f t="shared" si="0"/>
        <v>850527.52386868</v>
      </c>
      <c r="I28" s="48">
        <f t="shared" si="3"/>
        <v>6881248.2884415379</v>
      </c>
    </row>
    <row r="29" spans="1:9">
      <c r="A29" s="44">
        <v>28</v>
      </c>
      <c r="B29" s="45">
        <f t="shared" si="1"/>
        <v>43525</v>
      </c>
      <c r="C29" s="48">
        <f>IF(MOD(A29-1,12)=0,C28*(1+'Early Retirement'!$D$17),C28)</f>
        <v>5647.7191999999995</v>
      </c>
      <c r="D29" s="48">
        <f>(D28+C29)*(1+'Early Retirement'!$E$18)</f>
        <v>866205.26491006487</v>
      </c>
      <c r="E29" s="48">
        <f>E28*(1+'Early Retirement'!$E$17)</f>
        <v>6916263.3859958742</v>
      </c>
      <c r="G29" s="45">
        <f t="shared" si="2"/>
        <v>43525</v>
      </c>
      <c r="H29" s="48">
        <f t="shared" si="0"/>
        <v>866205.26491006487</v>
      </c>
      <c r="I29" s="48">
        <f t="shared" si="3"/>
        <v>6916263.3859958742</v>
      </c>
    </row>
    <row r="30" spans="1:9">
      <c r="A30" s="44">
        <v>29</v>
      </c>
      <c r="B30" s="45">
        <f t="shared" si="1"/>
        <v>43556</v>
      </c>
      <c r="C30" s="48">
        <f>IF(MOD(A30-1,12)=0,C29*(1+'Early Retirement'!$D$17),C29)</f>
        <v>5647.7191999999995</v>
      </c>
      <c r="D30" s="48">
        <f>(D29+C30)*(1+'Early Retirement'!$E$18)</f>
        <v>882066.66938524053</v>
      </c>
      <c r="E30" s="48">
        <f>E29*(1+'Early Retirement'!$E$17)</f>
        <v>6951456.6571904207</v>
      </c>
      <c r="G30" s="45">
        <f t="shared" si="2"/>
        <v>43556</v>
      </c>
      <c r="H30" s="48">
        <f t="shared" si="0"/>
        <v>882066.66938524053</v>
      </c>
      <c r="I30" s="48">
        <f t="shared" si="3"/>
        <v>6951456.6571904207</v>
      </c>
    </row>
    <row r="31" spans="1:9">
      <c r="A31" s="44">
        <v>30</v>
      </c>
      <c r="B31" s="45">
        <f t="shared" si="1"/>
        <v>43586</v>
      </c>
      <c r="C31" s="48">
        <f>IF(MOD(A31-1,12)=0,C30*(1+'Early Retirement'!$D$17),C30)</f>
        <v>5647.7191999999995</v>
      </c>
      <c r="D31" s="48">
        <f>(D30+C31)*(1+'Early Retirement'!$E$18)</f>
        <v>898113.88889607508</v>
      </c>
      <c r="E31" s="48">
        <f>E30*(1+'Early Retirement'!$E$17)</f>
        <v>6986829.0086582657</v>
      </c>
      <c r="G31" s="45">
        <f t="shared" si="2"/>
        <v>43586</v>
      </c>
      <c r="H31" s="48">
        <f t="shared" si="0"/>
        <v>898113.88889607508</v>
      </c>
      <c r="I31" s="48">
        <f t="shared" si="3"/>
        <v>6986829.0086582657</v>
      </c>
    </row>
    <row r="32" spans="1:9">
      <c r="A32" s="44">
        <v>31</v>
      </c>
      <c r="B32" s="45">
        <f t="shared" si="1"/>
        <v>43617</v>
      </c>
      <c r="C32" s="48">
        <f>IF(MOD(A32-1,12)=0,C31*(1+'Early Retirement'!$D$17),C31)</f>
        <v>5647.7191999999995</v>
      </c>
      <c r="D32" s="48">
        <f>(D31+C32)*(1+'Early Retirement'!$E$18)</f>
        <v>914349.10025027371</v>
      </c>
      <c r="E32" s="48">
        <f>E31*(1+'Early Retirement'!$E$17)</f>
        <v>7022381.3516458841</v>
      </c>
      <c r="G32" s="45">
        <f t="shared" si="2"/>
        <v>43617</v>
      </c>
      <c r="H32" s="48">
        <f t="shared" si="0"/>
        <v>914349.10025027371</v>
      </c>
      <c r="I32" s="48">
        <f t="shared" si="3"/>
        <v>7022381.3516458841</v>
      </c>
    </row>
    <row r="33" spans="1:9">
      <c r="A33" s="44">
        <v>32</v>
      </c>
      <c r="B33" s="45">
        <f t="shared" si="1"/>
        <v>43647</v>
      </c>
      <c r="C33" s="48">
        <f>IF(MOD(A33-1,12)=0,C32*(1+'Early Retirement'!$D$17),C32)</f>
        <v>5647.7191999999995</v>
      </c>
      <c r="D33" s="48">
        <f>(D32+C33)*(1+'Early Retirement'!$E$18)</f>
        <v>930774.50575666304</v>
      </c>
      <c r="E33" s="48">
        <f>E32*(1+'Early Retirement'!$E$17)</f>
        <v>7058114.6020366093</v>
      </c>
      <c r="G33" s="45">
        <f t="shared" si="2"/>
        <v>43647</v>
      </c>
      <c r="H33" s="48">
        <f t="shared" si="0"/>
        <v>930774.50575666304</v>
      </c>
      <c r="I33" s="48">
        <f t="shared" si="3"/>
        <v>7058114.6020366093</v>
      </c>
    </row>
    <row r="34" spans="1:9">
      <c r="A34" s="44">
        <v>33</v>
      </c>
      <c r="B34" s="45">
        <f t="shared" si="1"/>
        <v>43678</v>
      </c>
      <c r="C34" s="48">
        <f>IF(MOD(A34-1,12)=0,C33*(1+'Early Retirement'!$D$17),C33)</f>
        <v>5647.7191999999995</v>
      </c>
      <c r="D34" s="48">
        <f>(D33+C34)*(1+'Early Retirement'!$E$18)</f>
        <v>947392.33352393471</v>
      </c>
      <c r="E34" s="48">
        <f>E33*(1+'Early Retirement'!$E$17)</f>
        <v>7094029.6803742303</v>
      </c>
      <c r="G34" s="45">
        <f t="shared" si="2"/>
        <v>43678</v>
      </c>
      <c r="H34" s="48">
        <f t="shared" si="0"/>
        <v>947392.33352393471</v>
      </c>
      <c r="I34" s="48">
        <f t="shared" si="3"/>
        <v>7094029.6803742303</v>
      </c>
    </row>
    <row r="35" spans="1:9">
      <c r="A35" s="44">
        <v>34</v>
      </c>
      <c r="B35" s="45">
        <f t="shared" si="1"/>
        <v>43709</v>
      </c>
      <c r="C35" s="48">
        <f>IF(MOD(A35-1,12)=0,C34*(1+'Early Retirement'!$D$17),C34)</f>
        <v>5647.7191999999995</v>
      </c>
      <c r="D35" s="48">
        <f>(D34+C35)*(1+'Early Retirement'!$E$18)</f>
        <v>964204.83776288829</v>
      </c>
      <c r="E35" s="48">
        <f>E34*(1+'Early Retirement'!$E$17)</f>
        <v>7130127.5118867038</v>
      </c>
      <c r="G35" s="45">
        <f t="shared" si="2"/>
        <v>43709</v>
      </c>
      <c r="H35" s="48">
        <f t="shared" si="0"/>
        <v>964204.83776288829</v>
      </c>
      <c r="I35" s="48">
        <f t="shared" si="3"/>
        <v>7130127.5118867038</v>
      </c>
    </row>
    <row r="36" spans="1:9">
      <c r="A36" s="44">
        <v>35</v>
      </c>
      <c r="B36" s="45">
        <f t="shared" si="1"/>
        <v>43739</v>
      </c>
      <c r="C36" s="48">
        <f>IF(MOD(A36-1,12)=0,C35*(1+'Early Retirement'!$D$17),C35)</f>
        <v>5647.7191999999995</v>
      </c>
      <c r="D36" s="48">
        <f>(D35+C36)*(1+'Early Retirement'!$E$18)</f>
        <v>981214.29909221595</v>
      </c>
      <c r="E36" s="48">
        <f>E35*(1+'Early Retirement'!$E$17)</f>
        <v>7166409.0265099928</v>
      </c>
      <c r="G36" s="45">
        <f t="shared" si="2"/>
        <v>43739</v>
      </c>
      <c r="H36" s="48">
        <f t="shared" si="0"/>
        <v>981214.29909221595</v>
      </c>
      <c r="I36" s="48">
        <f t="shared" si="3"/>
        <v>7166409.0265099928</v>
      </c>
    </row>
    <row r="37" spans="1:9">
      <c r="A37" s="44">
        <v>36</v>
      </c>
      <c r="B37" s="45">
        <f t="shared" si="1"/>
        <v>43770</v>
      </c>
      <c r="C37" s="48">
        <f>IF(MOD(A37-1,12)=0,C36*(1+'Early Retirement'!$D$17),C36)</f>
        <v>5647.7191999999995</v>
      </c>
      <c r="D37" s="48">
        <f>(D36+C37)*(1+'Early Retirement'!$E$18)</f>
        <v>998423.02484786813</v>
      </c>
      <c r="E37" s="48">
        <f>E36*(1+'Early Retirement'!$E$17)</f>
        <v>7202875.1589120189</v>
      </c>
      <c r="G37" s="45">
        <f t="shared" si="2"/>
        <v>43770</v>
      </c>
      <c r="H37" s="48">
        <f t="shared" si="0"/>
        <v>998423.02484786813</v>
      </c>
      <c r="I37" s="48">
        <f t="shared" si="3"/>
        <v>7202875.1589120189</v>
      </c>
    </row>
    <row r="38" spans="1:9">
      <c r="A38" s="44">
        <v>37</v>
      </c>
      <c r="B38" s="45">
        <f t="shared" si="1"/>
        <v>43800</v>
      </c>
      <c r="C38" s="48">
        <f>IF(MOD(A38-1,12)=0,C37*(1+'Early Retirement'!$D$17),C37)</f>
        <v>6002.3959657599989</v>
      </c>
      <c r="D38" s="48">
        <f>(D37+C38)*(1+'Early Retirement'!$E$18)</f>
        <v>1016192.1811706485</v>
      </c>
      <c r="E38" s="48">
        <f>E37*(1+'Early Retirement'!$E$17)</f>
        <v>7239526.8485167446</v>
      </c>
      <c r="G38" s="45">
        <f t="shared" si="2"/>
        <v>43800</v>
      </c>
      <c r="H38" s="48">
        <f t="shared" si="0"/>
        <v>1016192.1811706485</v>
      </c>
      <c r="I38" s="48">
        <f t="shared" si="3"/>
        <v>7239526.8485167446</v>
      </c>
    </row>
    <row r="39" spans="1:9">
      <c r="A39" s="44">
        <v>38</v>
      </c>
      <c r="B39" s="45">
        <f t="shared" si="1"/>
        <v>43831</v>
      </c>
      <c r="C39" s="48">
        <f>IF(MOD(A39-1,12)=0,C38*(1+'Early Retirement'!$D$17),C38)</f>
        <v>6002.3959657599989</v>
      </c>
      <c r="D39" s="48">
        <f>(D38+C39)*(1+'Early Retirement'!$E$18)</f>
        <v>1034169.5016834863</v>
      </c>
      <c r="E39" s="48">
        <f>E38*(1+'Early Retirement'!$E$17)</f>
        <v>7276365.0395283736</v>
      </c>
      <c r="G39" s="45">
        <f t="shared" si="2"/>
        <v>43831</v>
      </c>
      <c r="H39" s="48">
        <f t="shared" si="0"/>
        <v>1034169.5016834863</v>
      </c>
      <c r="I39" s="48">
        <f t="shared" si="3"/>
        <v>7276365.0395283736</v>
      </c>
    </row>
    <row r="40" spans="1:9">
      <c r="A40" s="44">
        <v>39</v>
      </c>
      <c r="B40" s="45">
        <f t="shared" si="1"/>
        <v>43862</v>
      </c>
      <c r="C40" s="48">
        <f>IF(MOD(A40-1,12)=0,C39*(1+'Early Retirement'!$D$17),C39)</f>
        <v>6002.3959657599989</v>
      </c>
      <c r="D40" s="48">
        <f>(D39+C40)*(1+'Early Retirement'!$E$18)</f>
        <v>1052357.4250125734</v>
      </c>
      <c r="E40" s="48">
        <f>E39*(1+'Early Retirement'!$E$17)</f>
        <v>7313390.6809556726</v>
      </c>
      <c r="G40" s="45">
        <f t="shared" si="2"/>
        <v>43862</v>
      </c>
      <c r="H40" s="48">
        <f t="shared" si="0"/>
        <v>1052357.4250125734</v>
      </c>
      <c r="I40" s="48">
        <f t="shared" si="3"/>
        <v>7313390.6809556726</v>
      </c>
    </row>
    <row r="41" spans="1:9">
      <c r="A41" s="44">
        <v>40</v>
      </c>
      <c r="B41" s="45">
        <f t="shared" si="1"/>
        <v>43891</v>
      </c>
      <c r="C41" s="48">
        <f>IF(MOD(A41-1,12)=0,C40*(1+'Early Retirement'!$D$17),C40)</f>
        <v>6002.3959657599989</v>
      </c>
      <c r="D41" s="48">
        <f>(D40+C41)*(1+'Early Retirement'!$E$18)</f>
        <v>1070758.4183524055</v>
      </c>
      <c r="E41" s="48">
        <f>E40*(1+'Early Retirement'!$E$17)</f>
        <v>7350604.7266364219</v>
      </c>
      <c r="G41" s="45">
        <f t="shared" si="2"/>
        <v>43891</v>
      </c>
      <c r="H41" s="48">
        <f t="shared" si="0"/>
        <v>1070758.4183524055</v>
      </c>
      <c r="I41" s="48">
        <f t="shared" si="3"/>
        <v>7350604.7266364219</v>
      </c>
    </row>
    <row r="42" spans="1:9">
      <c r="A42" s="44">
        <v>41</v>
      </c>
      <c r="B42" s="45">
        <f t="shared" si="1"/>
        <v>43922</v>
      </c>
      <c r="C42" s="48">
        <f>IF(MOD(A42-1,12)=0,C41*(1+'Early Retirement'!$D$17),C41)</f>
        <v>6002.3959657599989</v>
      </c>
      <c r="D42" s="48">
        <f>(D41+C42)*(1+'Early Retirement'!$E$18)</f>
        <v>1089374.9778004566</v>
      </c>
      <c r="E42" s="48">
        <f>E41*(1+'Early Retirement'!$E$17)</f>
        <v>7388008.1352619855</v>
      </c>
      <c r="G42" s="45">
        <f t="shared" si="2"/>
        <v>43922</v>
      </c>
      <c r="H42" s="48">
        <f t="shared" si="0"/>
        <v>1089374.9778004566</v>
      </c>
      <c r="I42" s="48">
        <f t="shared" si="3"/>
        <v>7388008.1352619855</v>
      </c>
    </row>
    <row r="43" spans="1:9">
      <c r="A43" s="44">
        <v>42</v>
      </c>
      <c r="B43" s="45">
        <f t="shared" si="1"/>
        <v>43952</v>
      </c>
      <c r="C43" s="48">
        <f>IF(MOD(A43-1,12)=0,C42*(1+'Early Retirement'!$D$17),C42)</f>
        <v>6002.3959657599989</v>
      </c>
      <c r="D43" s="48">
        <f>(D42+C43)*(1+'Early Retirement'!$E$18)</f>
        <v>1108209.6286957751</v>
      </c>
      <c r="E43" s="48">
        <f>E42*(1+'Early Retirement'!$E$17)</f>
        <v>7425601.870402012</v>
      </c>
      <c r="G43" s="45">
        <f t="shared" si="2"/>
        <v>43952</v>
      </c>
      <c r="H43" s="48">
        <f t="shared" si="0"/>
        <v>1108209.6286957751</v>
      </c>
      <c r="I43" s="48">
        <f t="shared" si="3"/>
        <v>7425601.870402012</v>
      </c>
    </row>
    <row r="44" spans="1:9">
      <c r="A44" s="44">
        <v>43</v>
      </c>
      <c r="B44" s="45">
        <f t="shared" si="1"/>
        <v>43983</v>
      </c>
      <c r="C44" s="48">
        <f>IF(MOD(A44-1,12)=0,C43*(1+'Early Retirement'!$D$17),C43)</f>
        <v>6002.3959657599989</v>
      </c>
      <c r="D44" s="48">
        <f>(D43+C44)*(1+'Early Retirement'!$E$18)</f>
        <v>1127264.9259615466</v>
      </c>
      <c r="E44" s="48">
        <f>E43*(1+'Early Retirement'!$E$17)</f>
        <v>7463386.9005292533</v>
      </c>
      <c r="G44" s="45">
        <f t="shared" si="2"/>
        <v>43983</v>
      </c>
      <c r="H44" s="48">
        <f t="shared" si="0"/>
        <v>1127264.9259615466</v>
      </c>
      <c r="I44" s="48">
        <f t="shared" si="3"/>
        <v>7463386.9005292533</v>
      </c>
    </row>
    <row r="45" spans="1:9">
      <c r="A45" s="44">
        <v>44</v>
      </c>
      <c r="B45" s="45">
        <f t="shared" si="1"/>
        <v>44013</v>
      </c>
      <c r="C45" s="48">
        <f>IF(MOD(A45-1,12)=0,C44*(1+'Early Retirement'!$D$17),C44)</f>
        <v>6002.3959657599989</v>
      </c>
      <c r="D45" s="48">
        <f>(D44+C45)*(1+'Early Retirement'!$E$18)</f>
        <v>1146543.4544516699</v>
      </c>
      <c r="E45" s="48">
        <f>E44*(1+'Early Retirement'!$E$17)</f>
        <v>7501364.1990445163</v>
      </c>
      <c r="G45" s="45">
        <f t="shared" si="2"/>
        <v>44013</v>
      </c>
      <c r="H45" s="48">
        <f t="shared" si="0"/>
        <v>1146543.4544516699</v>
      </c>
      <c r="I45" s="48">
        <f t="shared" si="3"/>
        <v>7501364.1990445163</v>
      </c>
    </row>
    <row r="46" spans="1:9">
      <c r="A46" s="44">
        <v>45</v>
      </c>
      <c r="B46" s="45">
        <f t="shared" si="1"/>
        <v>44044</v>
      </c>
      <c r="C46" s="48">
        <f>IF(MOD(A46-1,12)=0,C45*(1+'Early Retirement'!$D$17),C45)</f>
        <v>6002.3959657599989</v>
      </c>
      <c r="D46" s="48">
        <f>(D45+C46)*(1+'Early Retirement'!$E$18)</f>
        <v>1166047.829301392</v>
      </c>
      <c r="E46" s="48">
        <f>E45*(1+'Early Retirement'!$E$17)</f>
        <v>7539534.7443017401</v>
      </c>
      <c r="G46" s="45">
        <f t="shared" si="2"/>
        <v>44044</v>
      </c>
      <c r="H46" s="48">
        <f t="shared" si="0"/>
        <v>1166047.829301392</v>
      </c>
      <c r="I46" s="48">
        <f t="shared" si="3"/>
        <v>7539534.7443017401</v>
      </c>
    </row>
    <row r="47" spans="1:9">
      <c r="A47" s="44">
        <v>46</v>
      </c>
      <c r="B47" s="45">
        <f t="shared" si="1"/>
        <v>44075</v>
      </c>
      <c r="C47" s="48">
        <f>IF(MOD(A47-1,12)=0,C46*(1+'Early Retirement'!$D$17),C46)</f>
        <v>6002.3959657599989</v>
      </c>
      <c r="D47" s="48">
        <f>(D46+C47)*(1+'Early Retirement'!$E$18)</f>
        <v>1185780.6962820522</v>
      </c>
      <c r="E47" s="48">
        <f>E46*(1+'Early Retirement'!$E$17)</f>
        <v>7577899.5196331972</v>
      </c>
      <c r="G47" s="45">
        <f t="shared" si="2"/>
        <v>44075</v>
      </c>
      <c r="H47" s="48">
        <f t="shared" si="0"/>
        <v>1185780.6962820522</v>
      </c>
      <c r="I47" s="48">
        <f t="shared" si="3"/>
        <v>7577899.5196331972</v>
      </c>
    </row>
    <row r="48" spans="1:9">
      <c r="A48" s="44">
        <v>47</v>
      </c>
      <c r="B48" s="45">
        <f t="shared" si="1"/>
        <v>44105</v>
      </c>
      <c r="C48" s="48">
        <f>IF(MOD(A48-1,12)=0,C47*(1+'Early Retirement'!$D$17),C47)</f>
        <v>6002.3959657599989</v>
      </c>
      <c r="D48" s="48">
        <f>(D47+C48)*(1+'Early Retirement'!$E$18)</f>
        <v>1205744.7321599815</v>
      </c>
      <c r="E48" s="48">
        <f>E47*(1+'Early Retirement'!$E$17)</f>
        <v>7616459.5133748287</v>
      </c>
      <c r="G48" s="45">
        <f t="shared" si="2"/>
        <v>44105</v>
      </c>
      <c r="H48" s="48">
        <f t="shared" si="0"/>
        <v>1205744.7321599815</v>
      </c>
      <c r="I48" s="48">
        <f t="shared" si="3"/>
        <v>7616459.5133748287</v>
      </c>
    </row>
    <row r="49" spans="1:9">
      <c r="A49" s="44">
        <v>48</v>
      </c>
      <c r="B49" s="45">
        <f t="shared" si="1"/>
        <v>44136</v>
      </c>
      <c r="C49" s="48">
        <f>IF(MOD(A49-1,12)=0,C48*(1+'Early Retirement'!$D$17),C48)</f>
        <v>6002.3959657599989</v>
      </c>
      <c r="D49" s="48">
        <f>(D48+C49)*(1+'Early Retirement'!$E$18)</f>
        <v>1225942.6450596056</v>
      </c>
      <c r="E49" s="48">
        <f>E48*(1+'Early Retirement'!$E$17)</f>
        <v>7655215.7188917026</v>
      </c>
      <c r="G49" s="45">
        <f t="shared" si="2"/>
        <v>44136</v>
      </c>
      <c r="H49" s="48">
        <f t="shared" si="0"/>
        <v>1225942.6450596056</v>
      </c>
      <c r="I49" s="48">
        <f t="shared" si="3"/>
        <v>7655215.7188917026</v>
      </c>
    </row>
    <row r="50" spans="1:9">
      <c r="A50" s="44">
        <v>49</v>
      </c>
      <c r="B50" s="45">
        <f t="shared" si="1"/>
        <v>44166</v>
      </c>
      <c r="C50" s="48">
        <f>IF(MOD(A50-1,12)=0,C49*(1+'Early Retirement'!$D$17),C49)</f>
        <v>6379.3464324097267</v>
      </c>
      <c r="D50" s="48">
        <f>(D49+C50)*(1+'Early Retirement'!$E$18)</f>
        <v>1246758.5412408526</v>
      </c>
      <c r="E50" s="48">
        <f>E49*(1+'Early Retirement'!$E$17)</f>
        <v>7694169.1346036056</v>
      </c>
      <c r="G50" s="45">
        <f t="shared" si="2"/>
        <v>44166</v>
      </c>
      <c r="H50" s="48">
        <f t="shared" si="0"/>
        <v>1246758.5412408526</v>
      </c>
      <c r="I50" s="48">
        <f t="shared" si="3"/>
        <v>7694169.1346036056</v>
      </c>
    </row>
    <row r="51" spans="1:9">
      <c r="A51" s="44">
        <v>50</v>
      </c>
      <c r="B51" s="45">
        <f t="shared" si="1"/>
        <v>44197</v>
      </c>
      <c r="C51" s="48">
        <f>IF(MOD(A51-1,12)=0,C50*(1+'Early Retirement'!$D$17),C50)</f>
        <v>6379.3464324097267</v>
      </c>
      <c r="D51" s="48">
        <f>(D50+C51)*(1+'Early Retirement'!$E$18)</f>
        <v>1267818.293916475</v>
      </c>
      <c r="E51" s="48">
        <f>E50*(1+'Early Retirement'!$E$17)</f>
        <v>7733320.7640107647</v>
      </c>
      <c r="G51" s="45">
        <f t="shared" si="2"/>
        <v>44197</v>
      </c>
      <c r="H51" s="48">
        <f t="shared" si="0"/>
        <v>1267818.293916475</v>
      </c>
      <c r="I51" s="48">
        <f t="shared" si="3"/>
        <v>7733320.7640107647</v>
      </c>
    </row>
    <row r="52" spans="1:9">
      <c r="A52" s="44">
        <v>51</v>
      </c>
      <c r="B52" s="45">
        <f t="shared" si="1"/>
        <v>44228</v>
      </c>
      <c r="C52" s="48">
        <f>IF(MOD(A52-1,12)=0,C51*(1+'Early Retirement'!$D$17),C51)</f>
        <v>6379.3464324097267</v>
      </c>
      <c r="D52" s="48">
        <f>(D51+C52)*(1+'Early Retirement'!$E$18)</f>
        <v>1289124.7598450452</v>
      </c>
      <c r="E52" s="48">
        <f>E51*(1+'Early Retirement'!$E$17)</f>
        <v>7772671.6157196974</v>
      </c>
      <c r="G52" s="45">
        <f t="shared" si="2"/>
        <v>44228</v>
      </c>
      <c r="H52" s="48">
        <f t="shared" si="0"/>
        <v>1289124.7598450452</v>
      </c>
      <c r="I52" s="48">
        <f t="shared" si="3"/>
        <v>7772671.6157196974</v>
      </c>
    </row>
    <row r="53" spans="1:9">
      <c r="A53" s="44">
        <v>52</v>
      </c>
      <c r="B53" s="45">
        <f t="shared" si="1"/>
        <v>44256</v>
      </c>
      <c r="C53" s="48">
        <f>IF(MOD(A53-1,12)=0,C52*(1+'Early Retirement'!$D$17),C52)</f>
        <v>6379.3464324097267</v>
      </c>
      <c r="D53" s="48">
        <f>(D52+C53)*(1+'Early Retirement'!$E$18)</f>
        <v>1310680.8292518242</v>
      </c>
      <c r="E53" s="48">
        <f>E52*(1+'Early Retirement'!$E$17)</f>
        <v>7812222.7034691973</v>
      </c>
      <c r="G53" s="45">
        <f t="shared" si="2"/>
        <v>44256</v>
      </c>
      <c r="H53" s="48">
        <f t="shared" si="0"/>
        <v>1310680.8292518242</v>
      </c>
      <c r="I53" s="48">
        <f t="shared" si="3"/>
        <v>7812222.7034691973</v>
      </c>
    </row>
    <row r="54" spans="1:9">
      <c r="A54" s="44">
        <v>53</v>
      </c>
      <c r="B54" s="45">
        <f t="shared" si="1"/>
        <v>44287</v>
      </c>
      <c r="C54" s="48">
        <f>IF(MOD(A54-1,12)=0,C53*(1+'Early Retirement'!$D$17),C53)</f>
        <v>6379.3464324097267</v>
      </c>
      <c r="D54" s="48">
        <f>(D53+C54)*(1+'Early Retirement'!$E$18)</f>
        <v>1332489.4262208221</v>
      </c>
      <c r="E54" s="48">
        <f>E53*(1+'Early Retirement'!$E$17)</f>
        <v>7851975.0461564464</v>
      </c>
      <c r="G54" s="45">
        <f t="shared" si="2"/>
        <v>44287</v>
      </c>
      <c r="H54" s="48">
        <f t="shared" si="0"/>
        <v>1332489.4262208221</v>
      </c>
      <c r="I54" s="48">
        <f t="shared" si="3"/>
        <v>7851975.0461564464</v>
      </c>
    </row>
    <row r="55" spans="1:9">
      <c r="A55" s="44">
        <v>54</v>
      </c>
      <c r="B55" s="45">
        <f t="shared" si="1"/>
        <v>44317</v>
      </c>
      <c r="C55" s="48">
        <f>IF(MOD(A55-1,12)=0,C54*(1+'Early Retirement'!$D$17),C54)</f>
        <v>6379.3464324097267</v>
      </c>
      <c r="D55" s="48">
        <f>(D54+C55)*(1+'Early Retirement'!$E$18)</f>
        <v>1354553.5090914506</v>
      </c>
      <c r="E55" s="48">
        <f>E54*(1+'Early Retirement'!$E$17)</f>
        <v>7891929.6678632665</v>
      </c>
      <c r="G55" s="45">
        <f t="shared" si="2"/>
        <v>44317</v>
      </c>
      <c r="H55" s="48">
        <f t="shared" si="0"/>
        <v>1354553.5090914506</v>
      </c>
      <c r="I55" s="48">
        <f t="shared" si="3"/>
        <v>7891929.6678632665</v>
      </c>
    </row>
    <row r="56" spans="1:9">
      <c r="A56" s="44">
        <v>55</v>
      </c>
      <c r="B56" s="45">
        <f t="shared" si="1"/>
        <v>44348</v>
      </c>
      <c r="C56" s="48">
        <f>IF(MOD(A56-1,12)=0,C55*(1+'Early Retirement'!$D$17),C55)</f>
        <v>6379.3464324097267</v>
      </c>
      <c r="D56" s="48">
        <f>(D55+C56)*(1+'Early Retirement'!$E$18)</f>
        <v>1376876.070859821</v>
      </c>
      <c r="E56" s="48">
        <f>E55*(1+'Early Retirement'!$E$17)</f>
        <v>7932087.5978824981</v>
      </c>
      <c r="G56" s="45">
        <f t="shared" si="2"/>
        <v>44348</v>
      </c>
      <c r="H56" s="48">
        <f t="shared" si="0"/>
        <v>1376876.070859821</v>
      </c>
      <c r="I56" s="48">
        <f t="shared" si="3"/>
        <v>7932087.5978824981</v>
      </c>
    </row>
    <row r="57" spans="1:9">
      <c r="A57" s="44">
        <v>56</v>
      </c>
      <c r="B57" s="45">
        <f t="shared" si="1"/>
        <v>44378</v>
      </c>
      <c r="C57" s="48">
        <f>IF(MOD(A57-1,12)=0,C56*(1+'Early Retirement'!$D$17),C56)</f>
        <v>6379.3464324097267</v>
      </c>
      <c r="D57" s="48">
        <f>(D56+C57)*(1+'Early Retirement'!$E$18)</f>
        <v>1399460.1395847464</v>
      </c>
      <c r="E57" s="48">
        <f>E56*(1+'Early Retirement'!$E$17)</f>
        <v>7972449.8707445199</v>
      </c>
      <c r="G57" s="45">
        <f t="shared" si="2"/>
        <v>44378</v>
      </c>
      <c r="H57" s="48">
        <f t="shared" si="0"/>
        <v>1399460.1395847464</v>
      </c>
      <c r="I57" s="48">
        <f t="shared" si="3"/>
        <v>7972449.8707445199</v>
      </c>
    </row>
    <row r="58" spans="1:9">
      <c r="A58" s="44">
        <v>57</v>
      </c>
      <c r="B58" s="45">
        <f t="shared" si="1"/>
        <v>44409</v>
      </c>
      <c r="C58" s="48">
        <f>IF(MOD(A58-1,12)=0,C57*(1+'Early Retirement'!$D$17),C57)</f>
        <v>6379.3464324097267</v>
      </c>
      <c r="D58" s="48">
        <f>(D57+C58)*(1+'Early Retirement'!$E$18)</f>
        <v>1422308.7787984966</v>
      </c>
      <c r="E58" s="48">
        <f>E57*(1+'Early Retirement'!$E$17)</f>
        <v>8013017.5262438972</v>
      </c>
      <c r="G58" s="45">
        <f t="shared" si="2"/>
        <v>44409</v>
      </c>
      <c r="H58" s="48">
        <f t="shared" si="0"/>
        <v>1422308.7787984966</v>
      </c>
      <c r="I58" s="48">
        <f t="shared" si="3"/>
        <v>8013017.5262438972</v>
      </c>
    </row>
    <row r="59" spans="1:9">
      <c r="A59" s="44">
        <v>58</v>
      </c>
      <c r="B59" s="45">
        <f t="shared" si="1"/>
        <v>44440</v>
      </c>
      <c r="C59" s="48">
        <f>IF(MOD(A59-1,12)=0,C58*(1+'Early Retirement'!$D$17),C58)</f>
        <v>6379.3464324097267</v>
      </c>
      <c r="D59" s="48">
        <f>(D58+C59)*(1+'Early Retirement'!$E$18)</f>
        <v>1445425.0879223675</v>
      </c>
      <c r="E59" s="48">
        <f>E58*(1+'Early Retirement'!$E$17)</f>
        <v>8053791.60946617</v>
      </c>
      <c r="G59" s="45">
        <f t="shared" si="2"/>
        <v>44440</v>
      </c>
      <c r="H59" s="48">
        <f t="shared" si="0"/>
        <v>1445425.0879223675</v>
      </c>
      <c r="I59" s="48">
        <f t="shared" si="3"/>
        <v>8053791.60946617</v>
      </c>
    </row>
    <row r="60" spans="1:9">
      <c r="A60" s="44">
        <v>59</v>
      </c>
      <c r="B60" s="45">
        <f t="shared" si="1"/>
        <v>44470</v>
      </c>
      <c r="C60" s="48">
        <f>IF(MOD(A60-1,12)=0,C59*(1+'Early Retirement'!$D$17),C59)</f>
        <v>6379.3464324097267</v>
      </c>
      <c r="D60" s="48">
        <f>(D59+C60)*(1+'Early Retirement'!$E$18)</f>
        <v>1468812.2026871182</v>
      </c>
      <c r="E60" s="48">
        <f>E59*(1+'Early Retirement'!$E$17)</f>
        <v>8094773.1708147759</v>
      </c>
      <c r="G60" s="45">
        <f t="shared" si="2"/>
        <v>44470</v>
      </c>
      <c r="H60" s="48">
        <f t="shared" si="0"/>
        <v>1468812.2026871182</v>
      </c>
      <c r="I60" s="48">
        <f t="shared" si="3"/>
        <v>8094773.1708147759</v>
      </c>
    </row>
    <row r="61" spans="1:9">
      <c r="A61" s="44">
        <v>60</v>
      </c>
      <c r="B61" s="45">
        <f t="shared" si="1"/>
        <v>44501</v>
      </c>
      <c r="C61" s="48">
        <f>IF(MOD(A61-1,12)=0,C60*(1+'Early Retirement'!$D$17),C60)</f>
        <v>6379.3464324097267</v>
      </c>
      <c r="D61" s="48">
        <f>(D60+C61)*(1+'Early Retirement'!$E$18)</f>
        <v>1492473.2955583329</v>
      </c>
      <c r="E61" s="48">
        <f>E60*(1+'Early Retirement'!$E$17)</f>
        <v>8135963.2660381086</v>
      </c>
      <c r="G61" s="45">
        <f t="shared" si="2"/>
        <v>44501</v>
      </c>
      <c r="H61" s="48">
        <f t="shared" si="0"/>
        <v>1492473.2955583329</v>
      </c>
      <c r="I61" s="48">
        <f t="shared" si="3"/>
        <v>8135963.2660381086</v>
      </c>
    </row>
    <row r="62" spans="1:9">
      <c r="A62" s="44">
        <v>61</v>
      </c>
      <c r="B62" s="45">
        <f t="shared" si="1"/>
        <v>44531</v>
      </c>
      <c r="C62" s="48">
        <f>IF(MOD(A62-1,12)=0,C61*(1+'Early Retirement'!$D$17),C61)</f>
        <v>6779.9693883650571</v>
      </c>
      <c r="D62" s="48">
        <f>(D61+C62)*(1+'Early Retirement'!$E$18)</f>
        <v>1516816.8923873676</v>
      </c>
      <c r="E62" s="48">
        <f>E61*(1+'Early Retirement'!$E$17)</f>
        <v>8177362.9562567193</v>
      </c>
      <c r="G62" s="45">
        <f t="shared" si="2"/>
        <v>44531</v>
      </c>
      <c r="H62" s="48">
        <f t="shared" si="0"/>
        <v>1516816.8923873676</v>
      </c>
      <c r="I62" s="48">
        <f t="shared" si="3"/>
        <v>8177362.9562567193</v>
      </c>
    </row>
    <row r="63" spans="1:9">
      <c r="A63" s="44">
        <v>62</v>
      </c>
      <c r="B63" s="45">
        <f t="shared" si="1"/>
        <v>44562</v>
      </c>
      <c r="C63" s="48">
        <f>IF(MOD(A63-1,12)=0,C62*(1+'Early Retirement'!$D$17),C62)</f>
        <v>6779.9693883650571</v>
      </c>
      <c r="D63" s="48">
        <f>(D62+C63)*(1+'Early Retirement'!$E$18)</f>
        <v>1541445.6724307847</v>
      </c>
      <c r="E63" s="48">
        <f>E62*(1+'Early Retirement'!$E$17)</f>
        <v>8218973.3079906479</v>
      </c>
      <c r="G63" s="45">
        <f t="shared" si="2"/>
        <v>44562</v>
      </c>
      <c r="H63" s="48">
        <f t="shared" si="0"/>
        <v>1541445.6724307847</v>
      </c>
      <c r="I63" s="48">
        <f t="shared" si="3"/>
        <v>8218973.3079906479</v>
      </c>
    </row>
    <row r="64" spans="1:9">
      <c r="A64" s="44">
        <v>63</v>
      </c>
      <c r="B64" s="45">
        <f t="shared" si="1"/>
        <v>44593</v>
      </c>
      <c r="C64" s="48">
        <f>IF(MOD(A64-1,12)=0,C63*(1+'Early Retirement'!$D$17),C63)</f>
        <v>6779.9693883650571</v>
      </c>
      <c r="D64" s="48">
        <f>(D63+C64)*(1+'Early Retirement'!$E$18)</f>
        <v>1566362.9765862478</v>
      </c>
      <c r="E64" s="48">
        <f>E63*(1+'Early Retirement'!$E$17)</f>
        <v>8260795.3931869017</v>
      </c>
      <c r="G64" s="45">
        <f t="shared" si="2"/>
        <v>44593</v>
      </c>
      <c r="H64" s="48">
        <f t="shared" si="0"/>
        <v>1566362.9765862478</v>
      </c>
      <c r="I64" s="48">
        <f t="shared" si="3"/>
        <v>8260795.3931869017</v>
      </c>
    </row>
    <row r="65" spans="1:9">
      <c r="A65" s="44">
        <v>64</v>
      </c>
      <c r="B65" s="45">
        <f t="shared" si="1"/>
        <v>44621</v>
      </c>
      <c r="C65" s="48">
        <f>IF(MOD(A65-1,12)=0,C64*(1+'Early Retirement'!$D$17),C64)</f>
        <v>6779.9693883650571</v>
      </c>
      <c r="D65" s="48">
        <f>(D64+C65)*(1+'Early Retirement'!$E$18)</f>
        <v>1591572.1848897589</v>
      </c>
      <c r="E65" s="48">
        <f>E64*(1+'Early Retirement'!$E$17)</f>
        <v>8302830.2892470704</v>
      </c>
      <c r="G65" s="45">
        <f t="shared" si="2"/>
        <v>44621</v>
      </c>
      <c r="H65" s="48">
        <f t="shared" si="0"/>
        <v>1591572.1848897589</v>
      </c>
      <c r="I65" s="48">
        <f t="shared" si="3"/>
        <v>8302830.2892470704</v>
      </c>
    </row>
    <row r="66" spans="1:9">
      <c r="A66" s="44">
        <v>65</v>
      </c>
      <c r="B66" s="45">
        <f t="shared" si="1"/>
        <v>44652</v>
      </c>
      <c r="C66" s="48">
        <f>IF(MOD(A66-1,12)=0,C65*(1+'Early Retirement'!$D$17),C65)</f>
        <v>6779.9693883650571</v>
      </c>
      <c r="D66" s="48">
        <f>(D65+C66)*(1+'Early Retirement'!$E$18)</f>
        <v>1617076.7169741609</v>
      </c>
      <c r="E66" s="48">
        <f>E65*(1+'Early Retirement'!$E$17)</f>
        <v>8345079.0790550793</v>
      </c>
      <c r="G66" s="45">
        <f t="shared" si="2"/>
        <v>44652</v>
      </c>
      <c r="H66" s="48">
        <f t="shared" si="0"/>
        <v>1617076.7169741609</v>
      </c>
      <c r="I66" s="48">
        <f t="shared" si="3"/>
        <v>8345079.0790550793</v>
      </c>
    </row>
    <row r="67" spans="1:9">
      <c r="A67" s="44">
        <v>66</v>
      </c>
      <c r="B67" s="45">
        <f t="shared" ref="B67:B130" si="4">EDATE(B66,1)</f>
        <v>44682</v>
      </c>
      <c r="C67" s="48">
        <f>IF(MOD(A67-1,12)=0,C66*(1+'Early Retirement'!$D$17),C66)</f>
        <v>6779.9693883650571</v>
      </c>
      <c r="D67" s="48">
        <f>(D66+C67)*(1+'Early Retirement'!$E$18)</f>
        <v>1642880.0325330114</v>
      </c>
      <c r="E67" s="48">
        <f>E66*(1+'Early Retirement'!$E$17)</f>
        <v>8387542.8510050876</v>
      </c>
      <c r="G67" s="45">
        <f t="shared" ref="G67:G130" si="5">IF(OR(D67&lt;E67,AND(D67&gt;E67,D66&lt;E66)),B67,#N/A)</f>
        <v>44682</v>
      </c>
      <c r="H67" s="48">
        <f t="shared" ref="H67:H130" si="6">IF(OR(D67&lt;E67,AND(D67&gt;E67,D66&lt;E66)),D67,#N/A)</f>
        <v>1642880.0325330114</v>
      </c>
      <c r="I67" s="48">
        <f t="shared" ref="I67:I130" si="7">IF(OR(D67&lt;E67,AND(D67&gt;E67,D66&lt;E66)),E67,#N/A)</f>
        <v>8387542.8510050876</v>
      </c>
    </row>
    <row r="68" spans="1:9">
      <c r="A68" s="44">
        <v>67</v>
      </c>
      <c r="B68" s="45">
        <f t="shared" si="4"/>
        <v>44713</v>
      </c>
      <c r="C68" s="48">
        <f>IF(MOD(A68-1,12)=0,C67*(1+'Early Retirement'!$D$17),C67)</f>
        <v>6779.9693883650571</v>
      </c>
      <c r="D68" s="48">
        <f>(D67+C68)*(1+'Early Retirement'!$E$18)</f>
        <v>1668985.6317898906</v>
      </c>
      <c r="E68" s="48">
        <f>E67*(1+'Early Retirement'!$E$17)</f>
        <v>8430222.6990295276</v>
      </c>
      <c r="G68" s="45">
        <f t="shared" si="5"/>
        <v>44713</v>
      </c>
      <c r="H68" s="48">
        <f t="shared" si="6"/>
        <v>1668985.6317898906</v>
      </c>
      <c r="I68" s="48">
        <f t="shared" si="7"/>
        <v>8430222.6990295276</v>
      </c>
    </row>
    <row r="69" spans="1:9">
      <c r="A69" s="44">
        <v>68</v>
      </c>
      <c r="B69" s="45">
        <f t="shared" si="4"/>
        <v>44743</v>
      </c>
      <c r="C69" s="48">
        <f>IF(MOD(A69-1,12)=0,C68*(1+'Early Retirement'!$D$17),C68)</f>
        <v>6779.9693883650571</v>
      </c>
      <c r="D69" s="48">
        <f>(D68+C69)*(1+'Early Retirement'!$E$18)</f>
        <v>1695397.0559732071</v>
      </c>
      <c r="E69" s="48">
        <f>E68*(1+'Early Retirement'!$E$17)</f>
        <v>8473119.722627284</v>
      </c>
      <c r="G69" s="45">
        <f t="shared" si="5"/>
        <v>44743</v>
      </c>
      <c r="H69" s="48">
        <f t="shared" si="6"/>
        <v>1695397.0559732071</v>
      </c>
      <c r="I69" s="48">
        <f t="shared" si="7"/>
        <v>8473119.722627284</v>
      </c>
    </row>
    <row r="70" spans="1:9">
      <c r="A70" s="44">
        <v>69</v>
      </c>
      <c r="B70" s="45">
        <f t="shared" si="4"/>
        <v>44774</v>
      </c>
      <c r="C70" s="48">
        <f>IF(MOD(A70-1,12)=0,C69*(1+'Early Retirement'!$D$17),C69)</f>
        <v>6779.9693883650571</v>
      </c>
      <c r="D70" s="48">
        <f>(D69+C70)*(1+'Early Retirement'!$E$18)</f>
        <v>1722117.8877965661</v>
      </c>
      <c r="E70" s="48">
        <f>E69*(1+'Early Retirement'!$E$17)</f>
        <v>8516235.0268920232</v>
      </c>
      <c r="G70" s="45">
        <f t="shared" si="5"/>
        <v>44774</v>
      </c>
      <c r="H70" s="48">
        <f t="shared" si="6"/>
        <v>1722117.8877965661</v>
      </c>
      <c r="I70" s="48">
        <f t="shared" si="7"/>
        <v>8516235.0268920232</v>
      </c>
    </row>
    <row r="71" spans="1:9">
      <c r="A71" s="44">
        <v>70</v>
      </c>
      <c r="B71" s="45">
        <f t="shared" si="4"/>
        <v>44805</v>
      </c>
      <c r="C71" s="48">
        <f>IF(MOD(A71-1,12)=0,C70*(1+'Early Retirement'!$D$17),C70)</f>
        <v>6779.9693883650571</v>
      </c>
      <c r="D71" s="48">
        <f>(D70+C71)*(1+'Early Retirement'!$E$18)</f>
        <v>1749151.7519447652</v>
      </c>
      <c r="E71" s="48">
        <f>E70*(1+'Early Retirement'!$E$17)</f>
        <v>8559569.7225406542</v>
      </c>
      <c r="G71" s="45">
        <f t="shared" si="5"/>
        <v>44805</v>
      </c>
      <c r="H71" s="48">
        <f t="shared" si="6"/>
        <v>1749151.7519447652</v>
      </c>
      <c r="I71" s="48">
        <f t="shared" si="7"/>
        <v>8559569.7225406542</v>
      </c>
    </row>
    <row r="72" spans="1:9">
      <c r="A72" s="44">
        <v>71</v>
      </c>
      <c r="B72" s="45">
        <f t="shared" si="4"/>
        <v>44835</v>
      </c>
      <c r="C72" s="48">
        <f>IF(MOD(A72-1,12)=0,C71*(1+'Early Retirement'!$D$17),C71)</f>
        <v>6779.9693883650571</v>
      </c>
      <c r="D72" s="48">
        <f>(D71+C72)*(1+'Early Retirement'!$E$18)</f>
        <v>1776502.3155654829</v>
      </c>
      <c r="E72" s="48">
        <f>E71*(1+'Early Retirement'!$E$17)</f>
        <v>8603124.9259419516</v>
      </c>
      <c r="G72" s="45">
        <f t="shared" si="5"/>
        <v>44835</v>
      </c>
      <c r="H72" s="48">
        <f t="shared" si="6"/>
        <v>1776502.3155654829</v>
      </c>
      <c r="I72" s="48">
        <f t="shared" si="7"/>
        <v>8603124.9259419516</v>
      </c>
    </row>
    <row r="73" spans="1:9">
      <c r="A73" s="44">
        <v>72</v>
      </c>
      <c r="B73" s="45">
        <f t="shared" si="4"/>
        <v>44866</v>
      </c>
      <c r="C73" s="48">
        <f>IF(MOD(A73-1,12)=0,C72*(1+'Early Retirement'!$D$17),C72)</f>
        <v>6779.9693883650571</v>
      </c>
      <c r="D73" s="48">
        <f>(D72+C73)*(1+'Early Retirement'!$E$18)</f>
        <v>1804173.2887667287</v>
      </c>
      <c r="E73" s="48">
        <f>E72*(1+'Early Retirement'!$E$17)</f>
        <v>8646901.7591453101</v>
      </c>
      <c r="G73" s="45">
        <f t="shared" si="5"/>
        <v>44866</v>
      </c>
      <c r="H73" s="48">
        <f t="shared" si="6"/>
        <v>1804173.2887667287</v>
      </c>
      <c r="I73" s="48">
        <f t="shared" si="7"/>
        <v>8646901.7591453101</v>
      </c>
    </row>
    <row r="74" spans="1:9">
      <c r="A74" s="44">
        <v>73</v>
      </c>
      <c r="B74" s="45">
        <f t="shared" si="4"/>
        <v>44896</v>
      </c>
      <c r="C74" s="48">
        <f>IF(MOD(A74-1,12)=0,C73*(1+'Early Retirement'!$D$17),C73)</f>
        <v>7205.7514659543822</v>
      </c>
      <c r="D74" s="48">
        <f>(D73+C74)*(1+'Early Retirement'!$E$18)</f>
        <v>1832599.1951993727</v>
      </c>
      <c r="E74" s="48">
        <f>E73*(1+'Early Retirement'!$E$17)</f>
        <v>8690901.3499096502</v>
      </c>
      <c r="G74" s="45">
        <f t="shared" si="5"/>
        <v>44896</v>
      </c>
      <c r="H74" s="48">
        <f t="shared" si="6"/>
        <v>1832599.1951993727</v>
      </c>
      <c r="I74" s="48">
        <f t="shared" si="7"/>
        <v>8690901.3499096502</v>
      </c>
    </row>
    <row r="75" spans="1:9">
      <c r="A75" s="44">
        <v>74</v>
      </c>
      <c r="B75" s="45">
        <f t="shared" si="4"/>
        <v>44927</v>
      </c>
      <c r="C75" s="48">
        <f>IF(MOD(A75-1,12)=0,C74*(1+'Early Retirement'!$D$17),C74)</f>
        <v>7205.7514659543822</v>
      </c>
      <c r="D75" s="48">
        <f>(D74+C75)*(1+'Early Retirement'!$E$18)</f>
        <v>1861358.1087642466</v>
      </c>
      <c r="E75" s="48">
        <f>E74*(1+'Early Retirement'!$E$17)</f>
        <v>8735124.8317324687</v>
      </c>
      <c r="G75" s="45">
        <f t="shared" si="5"/>
        <v>44927</v>
      </c>
      <c r="H75" s="48">
        <f t="shared" si="6"/>
        <v>1861358.1087642466</v>
      </c>
      <c r="I75" s="48">
        <f t="shared" si="7"/>
        <v>8735124.8317324687</v>
      </c>
    </row>
    <row r="76" spans="1:9">
      <c r="A76" s="44">
        <v>75</v>
      </c>
      <c r="B76" s="45">
        <f t="shared" si="4"/>
        <v>44958</v>
      </c>
      <c r="C76" s="48">
        <f>IF(MOD(A76-1,12)=0,C75*(1+'Early Retirement'!$D$17),C75)</f>
        <v>7205.7514659543822</v>
      </c>
      <c r="D76" s="48">
        <f>(D75+C76)*(1+'Early Retirement'!$E$18)</f>
        <v>1890453.9306122384</v>
      </c>
      <c r="E76" s="48">
        <f>E75*(1+'Early Retirement'!$E$17)</f>
        <v>8779573.3438790478</v>
      </c>
      <c r="G76" s="45">
        <f t="shared" si="5"/>
        <v>44958</v>
      </c>
      <c r="H76" s="48">
        <f t="shared" si="6"/>
        <v>1890453.9306122384</v>
      </c>
      <c r="I76" s="48">
        <f t="shared" si="7"/>
        <v>8779573.3438790478</v>
      </c>
    </row>
    <row r="77" spans="1:9">
      <c r="A77" s="44">
        <v>76</v>
      </c>
      <c r="B77" s="45">
        <f t="shared" si="4"/>
        <v>44986</v>
      </c>
      <c r="C77" s="48">
        <f>IF(MOD(A77-1,12)=0,C76*(1+'Early Retirement'!$D$17),C76)</f>
        <v>7205.7514659543822</v>
      </c>
      <c r="D77" s="48">
        <f>(D76+C77)*(1+'Early Retirement'!$E$18)</f>
        <v>1919890.607595894</v>
      </c>
      <c r="E77" s="48">
        <f>E76*(1+'Early Retirement'!$E$17)</f>
        <v>8824248.0314117949</v>
      </c>
      <c r="G77" s="45">
        <f t="shared" si="5"/>
        <v>44986</v>
      </c>
      <c r="H77" s="48">
        <f t="shared" si="6"/>
        <v>1919890.607595894</v>
      </c>
      <c r="I77" s="48">
        <f t="shared" si="7"/>
        <v>8824248.0314117949</v>
      </c>
    </row>
    <row r="78" spans="1:9">
      <c r="A78" s="44">
        <v>77</v>
      </c>
      <c r="B78" s="45">
        <f t="shared" si="4"/>
        <v>45017</v>
      </c>
      <c r="C78" s="48">
        <f>IF(MOD(A78-1,12)=0,C77*(1+'Early Retirement'!$D$17),C77)</f>
        <v>7205.7514659543822</v>
      </c>
      <c r="D78" s="48">
        <f>(D77+C78)*(1+'Early Retirement'!$E$18)</f>
        <v>1949672.1328048098</v>
      </c>
      <c r="E78" s="48">
        <f>E77*(1+'Early Retirement'!$E$17)</f>
        <v>8869150.0452197473</v>
      </c>
      <c r="G78" s="45">
        <f t="shared" si="5"/>
        <v>45017</v>
      </c>
      <c r="H78" s="48">
        <f t="shared" si="6"/>
        <v>1949672.1328048098</v>
      </c>
      <c r="I78" s="48">
        <f t="shared" si="7"/>
        <v>8869150.0452197473</v>
      </c>
    </row>
    <row r="79" spans="1:9">
      <c r="A79" s="44">
        <v>78</v>
      </c>
      <c r="B79" s="45">
        <f t="shared" si="4"/>
        <v>45047</v>
      </c>
      <c r="C79" s="48">
        <f>IF(MOD(A79-1,12)=0,C78*(1+'Early Retirement'!$D$17),C78)</f>
        <v>7205.7514659543822</v>
      </c>
      <c r="D79" s="48">
        <f>(D78+C79)*(1+'Early Retirement'!$E$18)</f>
        <v>1979802.5461072947</v>
      </c>
      <c r="E79" s="48">
        <f>E78*(1+'Early Retirement'!$E$17)</f>
        <v>8914280.5420482159</v>
      </c>
      <c r="G79" s="45">
        <f t="shared" si="5"/>
        <v>45047</v>
      </c>
      <c r="H79" s="48">
        <f t="shared" si="6"/>
        <v>1979802.5461072947</v>
      </c>
      <c r="I79" s="48">
        <f t="shared" si="7"/>
        <v>8914280.5420482159</v>
      </c>
    </row>
    <row r="80" spans="1:9">
      <c r="A80" s="44">
        <v>79</v>
      </c>
      <c r="B80" s="45">
        <f t="shared" si="4"/>
        <v>45078</v>
      </c>
      <c r="C80" s="48">
        <f>IF(MOD(A80-1,12)=0,C79*(1+'Early Retirement'!$D$17),C79)</f>
        <v>7205.7514659543822</v>
      </c>
      <c r="D80" s="48">
        <f>(D79+C80)*(1+'Early Retirement'!$E$18)</f>
        <v>2010285.9346983789</v>
      </c>
      <c r="E80" s="48">
        <f>E79*(1+'Early Retirement'!$E$17)</f>
        <v>8959640.6845285911</v>
      </c>
      <c r="G80" s="45">
        <f t="shared" si="5"/>
        <v>45078</v>
      </c>
      <c r="H80" s="48">
        <f t="shared" si="6"/>
        <v>2010285.9346983789</v>
      </c>
      <c r="I80" s="48">
        <f t="shared" si="7"/>
        <v>8959640.6845285911</v>
      </c>
    </row>
    <row r="81" spans="1:9">
      <c r="A81" s="44">
        <v>80</v>
      </c>
      <c r="B81" s="45">
        <f t="shared" si="4"/>
        <v>45108</v>
      </c>
      <c r="C81" s="48">
        <f>IF(MOD(A81-1,12)=0,C80*(1+'Early Retirement'!$D$17),C80)</f>
        <v>7205.7514659543822</v>
      </c>
      <c r="D81" s="48">
        <f>(D80+C81)*(1+'Early Retirement'!$E$18)</f>
        <v>2041126.4336542434</v>
      </c>
      <c r="E81" s="48">
        <f>E80*(1+'Early Retirement'!$E$17)</f>
        <v>9005231.6412082873</v>
      </c>
      <c r="G81" s="45">
        <f t="shared" si="5"/>
        <v>45108</v>
      </c>
      <c r="H81" s="48">
        <f t="shared" si="6"/>
        <v>2041126.4336542434</v>
      </c>
      <c r="I81" s="48">
        <f t="shared" si="7"/>
        <v>9005231.6412082873</v>
      </c>
    </row>
    <row r="82" spans="1:9">
      <c r="A82" s="44">
        <v>81</v>
      </c>
      <c r="B82" s="45">
        <f t="shared" si="4"/>
        <v>45139</v>
      </c>
      <c r="C82" s="48">
        <f>IF(MOD(A82-1,12)=0,C81*(1+'Early Retirement'!$D$17),C81)</f>
        <v>7205.7514659543822</v>
      </c>
      <c r="D82" s="48">
        <f>(D81+C82)*(1+'Early Retirement'!$E$18)</f>
        <v>2072328.2264931425</v>
      </c>
      <c r="E82" s="48">
        <f>E81*(1+'Early Retirement'!$E$17)</f>
        <v>9051054.586580852</v>
      </c>
      <c r="G82" s="45">
        <f t="shared" si="5"/>
        <v>45139</v>
      </c>
      <c r="H82" s="48">
        <f t="shared" si="6"/>
        <v>2072328.2264931425</v>
      </c>
      <c r="I82" s="48">
        <f t="shared" si="7"/>
        <v>9051054.586580852</v>
      </c>
    </row>
    <row r="83" spans="1:9">
      <c r="A83" s="44">
        <v>82</v>
      </c>
      <c r="B83" s="45">
        <f t="shared" si="4"/>
        <v>45170</v>
      </c>
      <c r="C83" s="48">
        <f>IF(MOD(A83-1,12)=0,C82*(1+'Early Retirement'!$D$17),C82)</f>
        <v>7205.7514659543822</v>
      </c>
      <c r="D83" s="48">
        <f>(D82+C83)*(1+'Early Retirement'!$E$18)</f>
        <v>2103895.5457429001</v>
      </c>
      <c r="E83" s="48">
        <f>E82*(1+'Early Retirement'!$E$17)</f>
        <v>9097110.7011162173</v>
      </c>
      <c r="G83" s="45">
        <f t="shared" si="5"/>
        <v>45170</v>
      </c>
      <c r="H83" s="48">
        <f t="shared" si="6"/>
        <v>2103895.5457429001</v>
      </c>
      <c r="I83" s="48">
        <f t="shared" si="7"/>
        <v>9097110.7011162173</v>
      </c>
    </row>
    <row r="84" spans="1:9">
      <c r="A84" s="44">
        <v>83</v>
      </c>
      <c r="B84" s="45">
        <f t="shared" si="4"/>
        <v>45200</v>
      </c>
      <c r="C84" s="48">
        <f>IF(MOD(A84-1,12)=0,C83*(1+'Early Retirement'!$D$17),C83)</f>
        <v>7205.7514659543822</v>
      </c>
      <c r="D84" s="48">
        <f>(D83+C84)*(1+'Early Retirement'!$E$18)</f>
        <v>2135832.6735150507</v>
      </c>
      <c r="E84" s="48">
        <f>E83*(1+'Early Retirement'!$E$17)</f>
        <v>9143401.1712911166</v>
      </c>
      <c r="G84" s="45">
        <f t="shared" si="5"/>
        <v>45200</v>
      </c>
      <c r="H84" s="48">
        <f t="shared" si="6"/>
        <v>2135832.6735150507</v>
      </c>
      <c r="I84" s="48">
        <f t="shared" si="7"/>
        <v>9143401.1712911166</v>
      </c>
    </row>
    <row r="85" spans="1:9">
      <c r="A85" s="44">
        <v>84</v>
      </c>
      <c r="B85" s="45">
        <f t="shared" si="4"/>
        <v>45231</v>
      </c>
      <c r="C85" s="48">
        <f>IF(MOD(A85-1,12)=0,C84*(1+'Early Retirement'!$D$17),C84)</f>
        <v>7205.7514659543822</v>
      </c>
      <c r="D85" s="48">
        <f>(D84+C85)*(1+'Early Retirement'!$E$18)</f>
        <v>2168143.9420857108</v>
      </c>
      <c r="E85" s="48">
        <f>E84*(1+'Early Retirement'!$E$17)</f>
        <v>9189927.1896196455</v>
      </c>
      <c r="G85" s="45">
        <f t="shared" si="5"/>
        <v>45231</v>
      </c>
      <c r="H85" s="48">
        <f t="shared" si="6"/>
        <v>2168143.9420857108</v>
      </c>
      <c r="I85" s="48">
        <f t="shared" si="7"/>
        <v>9189927.1896196455</v>
      </c>
    </row>
    <row r="86" spans="1:9">
      <c r="A86" s="44">
        <v>85</v>
      </c>
      <c r="B86" s="45">
        <f t="shared" si="4"/>
        <v>45261</v>
      </c>
      <c r="C86" s="48">
        <f>IF(MOD(A86-1,12)=0,C85*(1+'Early Retirement'!$D$17),C85)</f>
        <v>7658.2726580163171</v>
      </c>
      <c r="D86" s="48">
        <f>(D85+C86)*(1+'Early Retirement'!$E$18)</f>
        <v>2201291.556923483</v>
      </c>
      <c r="E86" s="48">
        <f>E85*(1+'Early Retirement'!$E$17)</f>
        <v>9236689.9546839856</v>
      </c>
      <c r="G86" s="45">
        <f t="shared" si="5"/>
        <v>45261</v>
      </c>
      <c r="H86" s="48">
        <f t="shared" si="6"/>
        <v>2201291.556923483</v>
      </c>
      <c r="I86" s="48">
        <f t="shared" si="7"/>
        <v>9236689.9546839856</v>
      </c>
    </row>
    <row r="87" spans="1:9">
      <c r="A87" s="44">
        <v>86</v>
      </c>
      <c r="B87" s="45">
        <f t="shared" si="4"/>
        <v>45292</v>
      </c>
      <c r="C87" s="48">
        <f>IF(MOD(A87-1,12)=0,C86*(1+'Early Retirement'!$D$17),C86)</f>
        <v>7658.2726580163171</v>
      </c>
      <c r="D87" s="48">
        <f>(D86+C87)*(1+'Early Retirement'!$E$18)</f>
        <v>2234827.493315171</v>
      </c>
      <c r="E87" s="48">
        <f>E86*(1+'Early Retirement'!$E$17)</f>
        <v>9283690.6711652782</v>
      </c>
      <c r="G87" s="45">
        <f t="shared" si="5"/>
        <v>45292</v>
      </c>
      <c r="H87" s="48">
        <f t="shared" si="6"/>
        <v>2234827.493315171</v>
      </c>
      <c r="I87" s="48">
        <f t="shared" si="7"/>
        <v>9283690.6711652782</v>
      </c>
    </row>
    <row r="88" spans="1:9">
      <c r="A88" s="44">
        <v>87</v>
      </c>
      <c r="B88" s="45">
        <f t="shared" si="4"/>
        <v>45323</v>
      </c>
      <c r="C88" s="48">
        <f>IF(MOD(A88-1,12)=0,C87*(1+'Early Retirement'!$D$17),C87)</f>
        <v>7658.2726580163171</v>
      </c>
      <c r="D88" s="48">
        <f>(D87+C88)*(1+'Early Retirement'!$E$18)</f>
        <v>2268756.3004155173</v>
      </c>
      <c r="E88" s="48">
        <f>E87*(1+'Early Retirement'!$E$17)</f>
        <v>9330930.5498746615</v>
      </c>
      <c r="G88" s="45">
        <f t="shared" si="5"/>
        <v>45323</v>
      </c>
      <c r="H88" s="48">
        <f t="shared" si="6"/>
        <v>2268756.3004155173</v>
      </c>
      <c r="I88" s="48">
        <f t="shared" si="7"/>
        <v>9330930.5498746615</v>
      </c>
    </row>
    <row r="89" spans="1:9">
      <c r="A89" s="44">
        <v>88</v>
      </c>
      <c r="B89" s="45">
        <f t="shared" si="4"/>
        <v>45352</v>
      </c>
      <c r="C89" s="48">
        <f>IF(MOD(A89-1,12)=0,C88*(1+'Early Retirement'!$D$17),C88)</f>
        <v>7658.2726580163171</v>
      </c>
      <c r="D89" s="48">
        <f>(D88+C89)*(1+'Early Retirement'!$E$18)</f>
        <v>2303082.5806722338</v>
      </c>
      <c r="E89" s="48">
        <f>E88*(1+'Early Retirement'!$E$17)</f>
        <v>9378410.8077844661</v>
      </c>
      <c r="G89" s="45">
        <f t="shared" si="5"/>
        <v>45352</v>
      </c>
      <c r="H89" s="48">
        <f t="shared" si="6"/>
        <v>2303082.5806722338</v>
      </c>
      <c r="I89" s="48">
        <f t="shared" si="7"/>
        <v>9378410.8077844661</v>
      </c>
    </row>
    <row r="90" spans="1:9">
      <c r="A90" s="44">
        <v>89</v>
      </c>
      <c r="B90" s="45">
        <f t="shared" si="4"/>
        <v>45383</v>
      </c>
      <c r="C90" s="48">
        <f>IF(MOD(A90-1,12)=0,C89*(1+'Early Retirement'!$D$17),C89)</f>
        <v>7658.2726580163171</v>
      </c>
      <c r="D90" s="48">
        <f>(D89+C90)*(1+'Early Retirement'!$E$18)</f>
        <v>2337810.9904503254</v>
      </c>
      <c r="E90" s="48">
        <f>E89*(1+'Early Retirement'!$E$17)</f>
        <v>9426132.6680595577</v>
      </c>
      <c r="G90" s="45">
        <f t="shared" si="5"/>
        <v>45383</v>
      </c>
      <c r="H90" s="48">
        <f t="shared" si="6"/>
        <v>2337810.9904503254</v>
      </c>
      <c r="I90" s="48">
        <f t="shared" si="7"/>
        <v>9426132.6680595577</v>
      </c>
    </row>
    <row r="91" spans="1:9">
      <c r="A91" s="44">
        <v>90</v>
      </c>
      <c r="B91" s="45">
        <f t="shared" si="4"/>
        <v>45413</v>
      </c>
      <c r="C91" s="48">
        <f>IF(MOD(A91-1,12)=0,C90*(1+'Early Retirement'!$D$17),C90)</f>
        <v>7658.2726580163171</v>
      </c>
      <c r="D91" s="48">
        <f>(D90+C91)*(1+'Early Retirement'!$E$18)</f>
        <v>2372946.2406637259</v>
      </c>
      <c r="E91" s="48">
        <f>E90*(1+'Early Retirement'!$E$17)</f>
        <v>9474097.360088855</v>
      </c>
      <c r="G91" s="45">
        <f t="shared" si="5"/>
        <v>45413</v>
      </c>
      <c r="H91" s="48">
        <f t="shared" si="6"/>
        <v>2372946.2406637259</v>
      </c>
      <c r="I91" s="48">
        <f t="shared" si="7"/>
        <v>9474097.360088855</v>
      </c>
    </row>
    <row r="92" spans="1:9">
      <c r="A92" s="44">
        <v>91</v>
      </c>
      <c r="B92" s="45">
        <f t="shared" si="4"/>
        <v>45444</v>
      </c>
      <c r="C92" s="48">
        <f>IF(MOD(A92-1,12)=0,C91*(1+'Early Retirement'!$D$17),C91)</f>
        <v>7658.2726580163171</v>
      </c>
      <c r="D92" s="48">
        <f>(D91+C92)*(1+'Early Retirement'!$E$18)</f>
        <v>2408493.0974143348</v>
      </c>
      <c r="E92" s="48">
        <f>E91*(1+'Early Retirement'!$E$17)</f>
        <v>9522306.1195169967</v>
      </c>
      <c r="G92" s="45">
        <f t="shared" si="5"/>
        <v>45444</v>
      </c>
      <c r="H92" s="48">
        <f t="shared" si="6"/>
        <v>2408493.0974143348</v>
      </c>
      <c r="I92" s="48">
        <f t="shared" si="7"/>
        <v>9522306.1195169967</v>
      </c>
    </row>
    <row r="93" spans="1:9">
      <c r="A93" s="44">
        <v>92</v>
      </c>
      <c r="B93" s="45">
        <f t="shared" si="4"/>
        <v>45474</v>
      </c>
      <c r="C93" s="48">
        <f>IF(MOD(A93-1,12)=0,C92*(1+'Early Retirement'!$D$17),C92)</f>
        <v>7658.2726580163171</v>
      </c>
      <c r="D93" s="48">
        <f>(D92+C93)*(1+'Early Retirement'!$E$18)</f>
        <v>2444456.3826385387</v>
      </c>
      <c r="E93" s="48">
        <f>E92*(1+'Early Retirement'!$E$17)</f>
        <v>9570760.1882761773</v>
      </c>
      <c r="G93" s="45">
        <f t="shared" si="5"/>
        <v>45474</v>
      </c>
      <c r="H93" s="48">
        <f t="shared" si="6"/>
        <v>2444456.3826385387</v>
      </c>
      <c r="I93" s="48">
        <f t="shared" si="7"/>
        <v>9570760.1882761773</v>
      </c>
    </row>
    <row r="94" spans="1:9">
      <c r="A94" s="44">
        <v>93</v>
      </c>
      <c r="B94" s="45">
        <f t="shared" si="4"/>
        <v>45505</v>
      </c>
      <c r="C94" s="48">
        <f>IF(MOD(A94-1,12)=0,C93*(1+'Early Retirement'!$D$17),C93)</f>
        <v>7658.2726580163171</v>
      </c>
      <c r="D94" s="48">
        <f>(D93+C94)*(1+'Early Retirement'!$E$18)</f>
        <v>2480840.9747613091</v>
      </c>
      <c r="E94" s="48">
        <f>E93*(1+'Early Retirement'!$E$17)</f>
        <v>9619460.8146181386</v>
      </c>
      <c r="G94" s="45">
        <f t="shared" si="5"/>
        <v>45505</v>
      </c>
      <c r="H94" s="48">
        <f t="shared" si="6"/>
        <v>2480840.9747613091</v>
      </c>
      <c r="I94" s="48">
        <f t="shared" si="7"/>
        <v>9619460.8146181386</v>
      </c>
    </row>
    <row r="95" spans="1:9">
      <c r="A95" s="44">
        <v>94</v>
      </c>
      <c r="B95" s="45">
        <f t="shared" si="4"/>
        <v>45536</v>
      </c>
      <c r="C95" s="48">
        <f>IF(MOD(A95-1,12)=0,C94*(1+'Early Retirement'!$D$17),C94)</f>
        <v>7658.2726580163171</v>
      </c>
      <c r="D95" s="48">
        <f>(D94+C95)*(1+'Early Retirement'!$E$18)</f>
        <v>2517651.8093579607</v>
      </c>
      <c r="E95" s="48">
        <f>E94*(1+'Early Retirement'!$E$17)</f>
        <v>9668409.2531463262</v>
      </c>
      <c r="G95" s="45">
        <f t="shared" si="5"/>
        <v>45536</v>
      </c>
      <c r="H95" s="48">
        <f t="shared" si="6"/>
        <v>2517651.8093579607</v>
      </c>
      <c r="I95" s="48">
        <f t="shared" si="7"/>
        <v>9668409.2531463262</v>
      </c>
    </row>
    <row r="96" spans="1:9">
      <c r="A96" s="44">
        <v>95</v>
      </c>
      <c r="B96" s="45">
        <f t="shared" si="4"/>
        <v>45566</v>
      </c>
      <c r="C96" s="48">
        <f>IF(MOD(A96-1,12)=0,C95*(1+'Early Retirement'!$D$17),C95)</f>
        <v>7658.2726580163171</v>
      </c>
      <c r="D96" s="48">
        <f>(D95+C96)*(1+'Early Retirement'!$E$18)</f>
        <v>2554893.8798236623</v>
      </c>
      <c r="E96" s="48">
        <f>E95*(1+'Early Retirement'!$E$17)</f>
        <v>9717606.7648482099</v>
      </c>
      <c r="G96" s="45">
        <f t="shared" si="5"/>
        <v>45566</v>
      </c>
      <c r="H96" s="48">
        <f t="shared" si="6"/>
        <v>2554893.8798236623</v>
      </c>
      <c r="I96" s="48">
        <f t="shared" si="7"/>
        <v>9717606.7648482099</v>
      </c>
    </row>
    <row r="97" spans="1:9">
      <c r="A97" s="44">
        <v>96</v>
      </c>
      <c r="B97" s="45">
        <f t="shared" si="4"/>
        <v>45597</v>
      </c>
      <c r="C97" s="48">
        <f>IF(MOD(A97-1,12)=0,C96*(1+'Early Retirement'!$D$17),C96)</f>
        <v>7658.2726580163171</v>
      </c>
      <c r="D97" s="48">
        <f>(D96+C97)*(1+'Early Retirement'!$E$18)</f>
        <v>2592572.2380507933</v>
      </c>
      <c r="E97" s="48">
        <f>E96*(1+'Early Retirement'!$E$17)</f>
        <v>9767054.6171277706</v>
      </c>
      <c r="G97" s="45">
        <f t="shared" si="5"/>
        <v>45597</v>
      </c>
      <c r="H97" s="48">
        <f t="shared" si="6"/>
        <v>2592572.2380507933</v>
      </c>
      <c r="I97" s="48">
        <f t="shared" si="7"/>
        <v>9767054.6171277706</v>
      </c>
    </row>
    <row r="98" spans="1:9">
      <c r="A98" s="44">
        <v>97</v>
      </c>
      <c r="B98" s="45">
        <f t="shared" si="4"/>
        <v>45627</v>
      </c>
      <c r="C98" s="48">
        <f>IF(MOD(A98-1,12)=0,C97*(1+'Early Retirement'!$D$17),C97)</f>
        <v>8139.2121809397413</v>
      </c>
      <c r="D98" s="48">
        <f>(D97+C98)*(1+'Early Retirement'!$E$18)</f>
        <v>2631178.5688037095</v>
      </c>
      <c r="E98" s="48">
        <f>E97*(1+'Early Retirement'!$E$17)</f>
        <v>9816754.0838381499</v>
      </c>
      <c r="G98" s="45">
        <f t="shared" si="5"/>
        <v>45627</v>
      </c>
      <c r="H98" s="48">
        <f t="shared" si="6"/>
        <v>2631178.5688037095</v>
      </c>
      <c r="I98" s="48">
        <f t="shared" si="7"/>
        <v>9816754.0838381499</v>
      </c>
    </row>
    <row r="99" spans="1:9">
      <c r="A99" s="44">
        <v>98</v>
      </c>
      <c r="B99" s="45">
        <f t="shared" si="4"/>
        <v>45658</v>
      </c>
      <c r="C99" s="48">
        <f>IF(MOD(A99-1,12)=0,C98*(1+'Early Retirement'!$D$17),C98)</f>
        <v>8139.2121809397413</v>
      </c>
      <c r="D99" s="48">
        <f>(D98+C99)*(1+'Early Retirement'!$E$18)</f>
        <v>2670237.1695139762</v>
      </c>
      <c r="E99" s="48">
        <f>E98*(1+'Early Retirement'!$E$17)</f>
        <v>9866706.445314467</v>
      </c>
      <c r="G99" s="45">
        <f t="shared" si="5"/>
        <v>45658</v>
      </c>
      <c r="H99" s="48">
        <f t="shared" si="6"/>
        <v>2670237.1695139762</v>
      </c>
      <c r="I99" s="48">
        <f t="shared" si="7"/>
        <v>9866706.445314467</v>
      </c>
    </row>
    <row r="100" spans="1:9">
      <c r="A100" s="44">
        <v>99</v>
      </c>
      <c r="B100" s="45">
        <f t="shared" si="4"/>
        <v>45689</v>
      </c>
      <c r="C100" s="48">
        <f>IF(MOD(A100-1,12)=0,C99*(1+'Early Retirement'!$D$17),C99)</f>
        <v>8139.2121809397413</v>
      </c>
      <c r="D100" s="48">
        <f>(D99+C100)*(1+'Early Retirement'!$E$18)</f>
        <v>2709753.3384865695</v>
      </c>
      <c r="E100" s="48">
        <f>E99*(1+'Early Retirement'!$E$17)</f>
        <v>9916912.9884067997</v>
      </c>
      <c r="G100" s="45">
        <f t="shared" si="5"/>
        <v>45689</v>
      </c>
      <c r="H100" s="48">
        <f t="shared" si="6"/>
        <v>2709753.3384865695</v>
      </c>
      <c r="I100" s="48">
        <f t="shared" si="7"/>
        <v>9916912.9884067997</v>
      </c>
    </row>
    <row r="101" spans="1:9">
      <c r="A101" s="44">
        <v>100</v>
      </c>
      <c r="B101" s="45">
        <f t="shared" si="4"/>
        <v>45717</v>
      </c>
      <c r="C101" s="48">
        <f>IF(MOD(A101-1,12)=0,C100*(1+'Early Retirement'!$D$17),C100)</f>
        <v>8139.2121809397413</v>
      </c>
      <c r="D101" s="48">
        <f>(D100+C101)*(1+'Early Retirement'!$E$18)</f>
        <v>2749732.4360956675</v>
      </c>
      <c r="E101" s="48">
        <f>E100*(1+'Early Retirement'!$E$17)</f>
        <v>9967375.0065133385</v>
      </c>
      <c r="G101" s="45">
        <f t="shared" si="5"/>
        <v>45717</v>
      </c>
      <c r="H101" s="48">
        <f t="shared" si="6"/>
        <v>2749732.4360956675</v>
      </c>
      <c r="I101" s="48">
        <f t="shared" si="7"/>
        <v>9967375.0065133385</v>
      </c>
    </row>
    <row r="102" spans="1:9">
      <c r="A102" s="44">
        <v>101</v>
      </c>
      <c r="B102" s="45">
        <f t="shared" si="4"/>
        <v>45748</v>
      </c>
      <c r="C102" s="48">
        <f>IF(MOD(A102-1,12)=0,C101*(1+'Early Retirement'!$D$17),C101)</f>
        <v>8139.2121809397413</v>
      </c>
      <c r="D102" s="48">
        <f>(D101+C102)*(1+'Early Retirement'!$E$18)</f>
        <v>2790179.8855117871</v>
      </c>
      <c r="E102" s="48">
        <f>E101*(1+'Early Retirement'!$E$17)</f>
        <v>10018093.799613705</v>
      </c>
      <c r="G102" s="45">
        <f t="shared" si="5"/>
        <v>45748</v>
      </c>
      <c r="H102" s="48">
        <f t="shared" si="6"/>
        <v>2790179.8855117871</v>
      </c>
      <c r="I102" s="48">
        <f t="shared" si="7"/>
        <v>10018093.799613705</v>
      </c>
    </row>
    <row r="103" spans="1:9">
      <c r="A103" s="44">
        <v>102</v>
      </c>
      <c r="B103" s="45">
        <f t="shared" si="4"/>
        <v>45778</v>
      </c>
      <c r="C103" s="48">
        <f>IF(MOD(A103-1,12)=0,C102*(1+'Early Retirement'!$D$17),C102)</f>
        <v>8139.2121809397413</v>
      </c>
      <c r="D103" s="48">
        <f>(D102+C103)*(1+'Early Retirement'!$E$18)</f>
        <v>2831101.1734374366</v>
      </c>
      <c r="E103" s="48">
        <f>E102*(1+'Early Retirement'!$E$17)</f>
        <v>10069070.674302442</v>
      </c>
      <c r="G103" s="45">
        <f t="shared" si="5"/>
        <v>45778</v>
      </c>
      <c r="H103" s="48">
        <f t="shared" si="6"/>
        <v>2831101.1734374366</v>
      </c>
      <c r="I103" s="48">
        <f t="shared" si="7"/>
        <v>10069070.674302442</v>
      </c>
    </row>
    <row r="104" spans="1:9">
      <c r="A104" s="44">
        <v>103</v>
      </c>
      <c r="B104" s="45">
        <f t="shared" si="4"/>
        <v>45809</v>
      </c>
      <c r="C104" s="48">
        <f>IF(MOD(A104-1,12)=0,C103*(1+'Early Retirement'!$D$17),C103)</f>
        <v>8139.2121809397413</v>
      </c>
      <c r="D104" s="48">
        <f>(D103+C104)*(1+'Early Retirement'!$E$18)</f>
        <v>2872501.8508513882</v>
      </c>
      <c r="E104" s="48">
        <f>E103*(1+'Early Retirement'!$E$17)</f>
        <v>10120306.943822671</v>
      </c>
      <c r="G104" s="45">
        <f t="shared" si="5"/>
        <v>45809</v>
      </c>
      <c r="H104" s="48">
        <f t="shared" si="6"/>
        <v>2872501.8508513882</v>
      </c>
      <c r="I104" s="48">
        <f t="shared" si="7"/>
        <v>10120306.943822671</v>
      </c>
    </row>
    <row r="105" spans="1:9">
      <c r="A105" s="44">
        <v>104</v>
      </c>
      <c r="B105" s="45">
        <f t="shared" si="4"/>
        <v>45839</v>
      </c>
      <c r="C105" s="48">
        <f>IF(MOD(A105-1,12)=0,C104*(1+'Early Retirement'!$D$17),C104)</f>
        <v>8139.2121809397413</v>
      </c>
      <c r="D105" s="48">
        <f>(D104+C105)*(1+'Early Retirement'!$E$18)</f>
        <v>2914387.5337616699</v>
      </c>
      <c r="E105" s="48">
        <f>E104*(1+'Early Retirement'!$E$17)</f>
        <v>10171803.928099928</v>
      </c>
      <c r="G105" s="45">
        <f t="shared" si="5"/>
        <v>45839</v>
      </c>
      <c r="H105" s="48">
        <f t="shared" si="6"/>
        <v>2914387.5337616699</v>
      </c>
      <c r="I105" s="48">
        <f t="shared" si="7"/>
        <v>10171803.928099928</v>
      </c>
    </row>
    <row r="106" spans="1:9">
      <c r="A106" s="44">
        <v>105</v>
      </c>
      <c r="B106" s="45">
        <f t="shared" si="4"/>
        <v>45870</v>
      </c>
      <c r="C106" s="48">
        <f>IF(MOD(A106-1,12)=0,C105*(1+'Early Retirement'!$D$17),C105)</f>
        <v>8139.2121809397413</v>
      </c>
      <c r="D106" s="48">
        <f>(D105+C106)*(1+'Early Retirement'!$E$18)</f>
        <v>2956763.9039673768</v>
      </c>
      <c r="E106" s="48">
        <f>E105*(1+'Early Retirement'!$E$17)</f>
        <v>10223562.953776164</v>
      </c>
      <c r="G106" s="45">
        <f t="shared" si="5"/>
        <v>45870</v>
      </c>
      <c r="H106" s="48">
        <f t="shared" si="6"/>
        <v>2956763.9039673768</v>
      </c>
      <c r="I106" s="48">
        <f t="shared" si="7"/>
        <v>10223562.953776164</v>
      </c>
    </row>
    <row r="107" spans="1:9">
      <c r="A107" s="44">
        <v>106</v>
      </c>
      <c r="B107" s="45">
        <f t="shared" si="4"/>
        <v>45901</v>
      </c>
      <c r="C107" s="48">
        <f>IF(MOD(A107-1,12)=0,C106*(1+'Early Retirement'!$D$17),C106)</f>
        <v>8139.2121809397413</v>
      </c>
      <c r="D107" s="48">
        <f>(D106+C107)*(1+'Early Retirement'!$E$18)</f>
        <v>2999636.7098294087</v>
      </c>
      <c r="E107" s="48">
        <f>E106*(1+'Early Retirement'!$E$17)</f>
        <v>10275585.354243921</v>
      </c>
      <c r="G107" s="45">
        <f t="shared" si="5"/>
        <v>45901</v>
      </c>
      <c r="H107" s="48">
        <f t="shared" si="6"/>
        <v>2999636.7098294087</v>
      </c>
      <c r="I107" s="48">
        <f t="shared" si="7"/>
        <v>10275585.354243921</v>
      </c>
    </row>
    <row r="108" spans="1:9">
      <c r="A108" s="44">
        <v>107</v>
      </c>
      <c r="B108" s="45">
        <f t="shared" si="4"/>
        <v>45931</v>
      </c>
      <c r="C108" s="48">
        <f>IF(MOD(A108-1,12)=0,C107*(1+'Early Retirement'!$D$17),C107)</f>
        <v>8139.2121809397413</v>
      </c>
      <c r="D108" s="48">
        <f>(D107+C108)*(1+'Early Retirement'!$E$18)</f>
        <v>3043011.7670502351</v>
      </c>
      <c r="E108" s="48">
        <f>E107*(1+'Early Retirement'!$E$17)</f>
        <v>10327872.469680684</v>
      </c>
      <c r="G108" s="45">
        <f t="shared" si="5"/>
        <v>45931</v>
      </c>
      <c r="H108" s="48">
        <f t="shared" si="6"/>
        <v>3043011.7670502351</v>
      </c>
      <c r="I108" s="48">
        <f t="shared" si="7"/>
        <v>10327872.469680684</v>
      </c>
    </row>
    <row r="109" spans="1:9">
      <c r="A109" s="44">
        <v>108</v>
      </c>
      <c r="B109" s="45">
        <f t="shared" si="4"/>
        <v>45962</v>
      </c>
      <c r="C109" s="48">
        <f>IF(MOD(A109-1,12)=0,C108*(1+'Early Retirement'!$D$17),C108)</f>
        <v>8139.2121809397413</v>
      </c>
      <c r="D109" s="48">
        <f>(D108+C109)*(1+'Early Retirement'!$E$18)</f>
        <v>3086894.9594627977</v>
      </c>
      <c r="E109" s="48">
        <f>E108*(1+'Early Retirement'!$E$17)</f>
        <v>10380425.647083402</v>
      </c>
      <c r="G109" s="45">
        <f t="shared" si="5"/>
        <v>45962</v>
      </c>
      <c r="H109" s="48">
        <f t="shared" si="6"/>
        <v>3086894.9594627977</v>
      </c>
      <c r="I109" s="48">
        <f t="shared" si="7"/>
        <v>10380425.647083402</v>
      </c>
    </row>
    <row r="110" spans="1:9">
      <c r="A110" s="44">
        <v>109</v>
      </c>
      <c r="B110" s="45">
        <f t="shared" si="4"/>
        <v>45992</v>
      </c>
      <c r="C110" s="48">
        <f>IF(MOD(A110-1,12)=0,C109*(1+'Early Retirement'!$D$17),C109)</f>
        <v>8650.3547059027569</v>
      </c>
      <c r="D110" s="48">
        <f>(D109+C110)*(1+'Early Retirement'!$E$18)</f>
        <v>3131809.3703458281</v>
      </c>
      <c r="E110" s="48">
        <f>E109*(1+'Early Retirement'!$E$17)</f>
        <v>10433246.240303194</v>
      </c>
      <c r="G110" s="45">
        <f t="shared" si="5"/>
        <v>45992</v>
      </c>
      <c r="H110" s="48">
        <f t="shared" si="6"/>
        <v>3131809.3703458281</v>
      </c>
      <c r="I110" s="48">
        <f t="shared" si="7"/>
        <v>10433246.240303194</v>
      </c>
    </row>
    <row r="111" spans="1:9">
      <c r="A111" s="44">
        <v>110</v>
      </c>
      <c r="B111" s="45">
        <f t="shared" si="4"/>
        <v>46023</v>
      </c>
      <c r="C111" s="48">
        <f>IF(MOD(A111-1,12)=0,C110*(1+'Early Retirement'!$D$17),C110)</f>
        <v>8650.3547059027569</v>
      </c>
      <c r="D111" s="48">
        <f>(D110+C111)*(1+'Early Retirement'!$E$18)</f>
        <v>3177249.9498208575</v>
      </c>
      <c r="E111" s="48">
        <f>E110*(1+'Early Retirement'!$E$17)</f>
        <v>10486335.610080225</v>
      </c>
      <c r="G111" s="45">
        <f t="shared" si="5"/>
        <v>46023</v>
      </c>
      <c r="H111" s="48">
        <f t="shared" si="6"/>
        <v>3177249.9498208575</v>
      </c>
      <c r="I111" s="48">
        <f t="shared" si="7"/>
        <v>10486335.610080225</v>
      </c>
    </row>
    <row r="112" spans="1:9">
      <c r="A112" s="44">
        <v>111</v>
      </c>
      <c r="B112" s="45">
        <f t="shared" si="4"/>
        <v>46054</v>
      </c>
      <c r="C112" s="48">
        <f>IF(MOD(A112-1,12)=0,C111*(1+'Early Retirement'!$D$17),C111)</f>
        <v>8650.3547059027569</v>
      </c>
      <c r="D112" s="48">
        <f>(D111+C112)*(1+'Early Retirement'!$E$18)</f>
        <v>3223222.861909227</v>
      </c>
      <c r="E112" s="48">
        <f>E111*(1+'Early Retirement'!$E$17)</f>
        <v>10539695.124078758</v>
      </c>
      <c r="G112" s="45">
        <f t="shared" si="5"/>
        <v>46054</v>
      </c>
      <c r="H112" s="48">
        <f t="shared" si="6"/>
        <v>3223222.861909227</v>
      </c>
      <c r="I112" s="48">
        <f t="shared" si="7"/>
        <v>10539695.124078758</v>
      </c>
    </row>
    <row r="113" spans="1:9">
      <c r="A113" s="44">
        <v>112</v>
      </c>
      <c r="B113" s="45">
        <f t="shared" si="4"/>
        <v>46082</v>
      </c>
      <c r="C113" s="48">
        <f>IF(MOD(A113-1,12)=0,C112*(1+'Early Retirement'!$D$17),C112)</f>
        <v>8650.3547059027569</v>
      </c>
      <c r="D113" s="48">
        <f>(D112+C113)*(1+'Early Retirement'!$E$18)</f>
        <v>3269734.3428432751</v>
      </c>
      <c r="E113" s="48">
        <f>E112*(1+'Early Retirement'!$E$17)</f>
        <v>10593326.156922389</v>
      </c>
      <c r="G113" s="45">
        <f t="shared" si="5"/>
        <v>46082</v>
      </c>
      <c r="H113" s="48">
        <f t="shared" si="6"/>
        <v>3269734.3428432751</v>
      </c>
      <c r="I113" s="48">
        <f t="shared" si="7"/>
        <v>10593326.156922389</v>
      </c>
    </row>
    <row r="114" spans="1:9">
      <c r="A114" s="44">
        <v>113</v>
      </c>
      <c r="B114" s="45">
        <f t="shared" si="4"/>
        <v>46113</v>
      </c>
      <c r="C114" s="48">
        <f>IF(MOD(A114-1,12)=0,C113*(1+'Early Retirement'!$D$17),C113)</f>
        <v>8650.3547059027569</v>
      </c>
      <c r="D114" s="48">
        <f>(D113+C114)*(1+'Early Retirement'!$E$18)</f>
        <v>3316790.7019122853</v>
      </c>
      <c r="E114" s="48">
        <f>E113*(1+'Early Retirement'!$E$17)</f>
        <v>10647230.090229459</v>
      </c>
      <c r="G114" s="45">
        <f t="shared" si="5"/>
        <v>46113</v>
      </c>
      <c r="H114" s="48">
        <f t="shared" si="6"/>
        <v>3316790.7019122853</v>
      </c>
      <c r="I114" s="48">
        <f t="shared" si="7"/>
        <v>10647230.090229459</v>
      </c>
    </row>
    <row r="115" spans="1:9">
      <c r="A115" s="44">
        <v>114</v>
      </c>
      <c r="B115" s="45">
        <f t="shared" si="4"/>
        <v>46143</v>
      </c>
      <c r="C115" s="48">
        <f>IF(MOD(A115-1,12)=0,C114*(1+'Early Retirement'!$D$17),C114)</f>
        <v>8650.3547059027569</v>
      </c>
      <c r="D115" s="48">
        <f>(D114+C115)*(1+'Early Retirement'!$E$18)</f>
        <v>3364398.3223183397</v>
      </c>
      <c r="E115" s="48">
        <f>E114*(1+'Early Retirement'!$E$17)</f>
        <v>10701408.312648648</v>
      </c>
      <c r="G115" s="45">
        <f t="shared" si="5"/>
        <v>46143</v>
      </c>
      <c r="H115" s="48">
        <f t="shared" si="6"/>
        <v>3364398.3223183397</v>
      </c>
      <c r="I115" s="48">
        <f t="shared" si="7"/>
        <v>10701408.312648648</v>
      </c>
    </row>
    <row r="116" spans="1:9">
      <c r="A116" s="44">
        <v>115</v>
      </c>
      <c r="B116" s="45">
        <f t="shared" si="4"/>
        <v>46174</v>
      </c>
      <c r="C116" s="48">
        <f>IF(MOD(A116-1,12)=0,C115*(1+'Early Retirement'!$D$17),C115)</f>
        <v>8650.3547059027569</v>
      </c>
      <c r="D116" s="48">
        <f>(D115+C116)*(1+'Early Retirement'!$E$18)</f>
        <v>3412563.6620422029</v>
      </c>
      <c r="E116" s="48">
        <f>E115*(1+'Early Retirement'!$E$17)</f>
        <v>10755862.219894748</v>
      </c>
      <c r="G116" s="45">
        <f t="shared" si="5"/>
        <v>46174</v>
      </c>
      <c r="H116" s="48">
        <f t="shared" si="6"/>
        <v>3412563.6620422029</v>
      </c>
      <c r="I116" s="48">
        <f t="shared" si="7"/>
        <v>10755862.219894748</v>
      </c>
    </row>
    <row r="117" spans="1:9">
      <c r="A117" s="44">
        <v>116</v>
      </c>
      <c r="B117" s="45">
        <f t="shared" si="4"/>
        <v>46204</v>
      </c>
      <c r="C117" s="48">
        <f>IF(MOD(A117-1,12)=0,C116*(1+'Early Retirement'!$D$17),C116)</f>
        <v>8650.3547059027569</v>
      </c>
      <c r="D117" s="48">
        <f>(D116+C117)*(1+'Early Retirement'!$E$18)</f>
        <v>3461293.2547193477</v>
      </c>
      <c r="E117" s="48">
        <f>E116*(1+'Early Retirement'!$E$17)</f>
        <v>10810593.214784618</v>
      </c>
      <c r="G117" s="45">
        <f t="shared" si="5"/>
        <v>46204</v>
      </c>
      <c r="H117" s="48">
        <f t="shared" si="6"/>
        <v>3461293.2547193477</v>
      </c>
      <c r="I117" s="48">
        <f t="shared" si="7"/>
        <v>10810593.214784618</v>
      </c>
    </row>
    <row r="118" spans="1:9">
      <c r="A118" s="44">
        <v>117</v>
      </c>
      <c r="B118" s="45">
        <f t="shared" si="4"/>
        <v>46235</v>
      </c>
      <c r="C118" s="48">
        <f>IF(MOD(A118-1,12)=0,C117*(1+'Early Retirement'!$D$17),C117)</f>
        <v>8650.3547059027569</v>
      </c>
      <c r="D118" s="48">
        <f>(D117+C118)*(1+'Early Retirement'!$E$18)</f>
        <v>3510593.7105262433</v>
      </c>
      <c r="E118" s="48">
        <f>E117*(1+'Early Retirement'!$E$17)</f>
        <v>10865602.707273323</v>
      </c>
      <c r="G118" s="45">
        <f t="shared" si="5"/>
        <v>46235</v>
      </c>
      <c r="H118" s="48">
        <f t="shared" si="6"/>
        <v>3510593.7105262433</v>
      </c>
      <c r="I118" s="48">
        <f t="shared" si="7"/>
        <v>10865602.707273323</v>
      </c>
    </row>
    <row r="119" spans="1:9">
      <c r="A119" s="44">
        <v>118</v>
      </c>
      <c r="B119" s="45">
        <f t="shared" si="4"/>
        <v>46266</v>
      </c>
      <c r="C119" s="48">
        <f>IF(MOD(A119-1,12)=0,C118*(1+'Early Retirement'!$D$17),C118)</f>
        <v>8650.3547059027569</v>
      </c>
      <c r="D119" s="48">
        <f>(D118+C119)*(1+'Early Retirement'!$E$18)</f>
        <v>3560471.7170770275</v>
      </c>
      <c r="E119" s="48">
        <f>E118*(1+'Early Retirement'!$E$17)</f>
        <v>10920892.114490455</v>
      </c>
      <c r="G119" s="45">
        <f t="shared" si="5"/>
        <v>46266</v>
      </c>
      <c r="H119" s="48">
        <f t="shared" si="6"/>
        <v>3560471.7170770275</v>
      </c>
      <c r="I119" s="48">
        <f t="shared" si="7"/>
        <v>10920892.114490455</v>
      </c>
    </row>
    <row r="120" spans="1:9">
      <c r="A120" s="44">
        <v>119</v>
      </c>
      <c r="B120" s="45">
        <f t="shared" si="4"/>
        <v>46296</v>
      </c>
      <c r="C120" s="48">
        <f>IF(MOD(A120-1,12)=0,C119*(1+'Early Retirement'!$D$17),C119)</f>
        <v>8650.3547059027569</v>
      </c>
      <c r="D120" s="48">
        <f>(D119+C120)*(1+'Early Retirement'!$E$18)</f>
        <v>3610934.0403306824</v>
      </c>
      <c r="E120" s="48">
        <f>E119*(1+'Early Retirement'!$E$17)</f>
        <v>10976462.860776646</v>
      </c>
      <c r="G120" s="45">
        <f t="shared" si="5"/>
        <v>46296</v>
      </c>
      <c r="H120" s="48">
        <f t="shared" si="6"/>
        <v>3610934.0403306824</v>
      </c>
      <c r="I120" s="48">
        <f t="shared" si="7"/>
        <v>10976462.860776646</v>
      </c>
    </row>
    <row r="121" spans="1:9">
      <c r="A121" s="44">
        <v>120</v>
      </c>
      <c r="B121" s="45">
        <f t="shared" si="4"/>
        <v>46327</v>
      </c>
      <c r="C121" s="48">
        <f>IF(MOD(A121-1,12)=0,C120*(1+'Early Retirement'!$D$17),C120)</f>
        <v>8650.3547059027569</v>
      </c>
      <c r="D121" s="48">
        <f>(D120+C121)*(1+'Early Retirement'!$E$18)</f>
        <v>3661987.5255088364</v>
      </c>
      <c r="E121" s="48">
        <f>E120*(1+'Early Retirement'!$E$17)</f>
        <v>11032316.377720254</v>
      </c>
      <c r="G121" s="45">
        <f t="shared" si="5"/>
        <v>46327</v>
      </c>
      <c r="H121" s="48">
        <f t="shared" si="6"/>
        <v>3661987.5255088364</v>
      </c>
      <c r="I121" s="48">
        <f t="shared" si="7"/>
        <v>11032316.377720254</v>
      </c>
    </row>
    <row r="122" spans="1:9">
      <c r="A122" s="44">
        <v>121</v>
      </c>
      <c r="B122" s="45">
        <f t="shared" si="4"/>
        <v>46357</v>
      </c>
      <c r="C122" s="48">
        <f>IF(MOD(A122-1,12)=0,C121*(1+'Early Retirement'!$D$17),C121)</f>
        <v>9193.5969814334494</v>
      </c>
      <c r="D122" s="48">
        <f>(D121+C122)*(1+'Early Retirement'!$E$18)</f>
        <v>3714188.7043379773</v>
      </c>
      <c r="E122" s="48">
        <f>E121*(1+'Early Retirement'!$E$17)</f>
        <v>11088454.104194248</v>
      </c>
      <c r="G122" s="45">
        <f t="shared" si="5"/>
        <v>46357</v>
      </c>
      <c r="H122" s="48">
        <f t="shared" si="6"/>
        <v>3714188.7043379773</v>
      </c>
      <c r="I122" s="48">
        <f t="shared" si="7"/>
        <v>11088454.104194248</v>
      </c>
    </row>
    <row r="123" spans="1:9">
      <c r="A123" s="44">
        <v>122</v>
      </c>
      <c r="B123" s="45">
        <f t="shared" si="4"/>
        <v>46388</v>
      </c>
      <c r="C123" s="48">
        <f>IF(MOD(A123-1,12)=0,C122*(1+'Early Retirement'!$D$17),C122)</f>
        <v>9193.5969814334494</v>
      </c>
      <c r="D123" s="48">
        <f>(D122+C123)*(1+'Early Retirement'!$E$18)</f>
        <v>3767001.41564022</v>
      </c>
      <c r="E123" s="48">
        <f>E122*(1+'Early Retirement'!$E$17)</f>
        <v>11144877.486393277</v>
      </c>
      <c r="G123" s="45">
        <f t="shared" si="5"/>
        <v>46388</v>
      </c>
      <c r="H123" s="48">
        <f t="shared" si="6"/>
        <v>3767001.41564022</v>
      </c>
      <c r="I123" s="48">
        <f t="shared" si="7"/>
        <v>11144877.486393277</v>
      </c>
    </row>
    <row r="124" spans="1:9">
      <c r="A124" s="44">
        <v>123</v>
      </c>
      <c r="B124" s="45">
        <f t="shared" si="4"/>
        <v>46419</v>
      </c>
      <c r="C124" s="48">
        <f>IF(MOD(A124-1,12)=0,C123*(1+'Early Retirement'!$D$17),C123)</f>
        <v>9193.5969814334494</v>
      </c>
      <c r="D124" s="48">
        <f>(D123+C124)*(1+'Early Retirement'!$E$18)</f>
        <v>3820432.8234676807</v>
      </c>
      <c r="E124" s="48">
        <f>E123*(1+'Early Retirement'!$E$17)</f>
        <v>11201587.977870917</v>
      </c>
      <c r="G124" s="45">
        <f t="shared" si="5"/>
        <v>46419</v>
      </c>
      <c r="H124" s="48">
        <f t="shared" si="6"/>
        <v>3820432.8234676807</v>
      </c>
      <c r="I124" s="48">
        <f t="shared" si="7"/>
        <v>11201587.977870917</v>
      </c>
    </row>
    <row r="125" spans="1:9">
      <c r="A125" s="44">
        <v>124</v>
      </c>
      <c r="B125" s="45">
        <f t="shared" si="4"/>
        <v>46447</v>
      </c>
      <c r="C125" s="48">
        <f>IF(MOD(A125-1,12)=0,C124*(1+'Early Retirement'!$D$17),C124)</f>
        <v>9193.5969814334494</v>
      </c>
      <c r="D125" s="48">
        <f>(D124+C125)*(1+'Early Retirement'!$E$18)</f>
        <v>3874490.1757987509</v>
      </c>
      <c r="E125" s="48">
        <f>E124*(1+'Early Retirement'!$E$17)</f>
        <v>11258587.039577127</v>
      </c>
      <c r="G125" s="45">
        <f t="shared" si="5"/>
        <v>46447</v>
      </c>
      <c r="H125" s="48">
        <f t="shared" si="6"/>
        <v>3874490.1757987509</v>
      </c>
      <c r="I125" s="48">
        <f t="shared" si="7"/>
        <v>11258587.039577127</v>
      </c>
    </row>
    <row r="126" spans="1:9">
      <c r="A126" s="44">
        <v>125</v>
      </c>
      <c r="B126" s="45">
        <f t="shared" si="4"/>
        <v>46478</v>
      </c>
      <c r="C126" s="48">
        <f>IF(MOD(A126-1,12)=0,C125*(1+'Early Retirement'!$D$17),C125)</f>
        <v>9193.5969814334494</v>
      </c>
      <c r="D126" s="48">
        <f>(D125+C126)*(1+'Early Retirement'!$E$18)</f>
        <v>3929180.8055212866</v>
      </c>
      <c r="E126" s="48">
        <f>E125*(1+'Early Retirement'!$E$17)</f>
        <v>11315876.139895881</v>
      </c>
      <c r="G126" s="45">
        <f t="shared" si="5"/>
        <v>46478</v>
      </c>
      <c r="H126" s="48">
        <f t="shared" si="6"/>
        <v>3929180.8055212866</v>
      </c>
      <c r="I126" s="48">
        <f t="shared" si="7"/>
        <v>11315876.139895881</v>
      </c>
    </row>
    <row r="127" spans="1:9">
      <c r="A127" s="44">
        <v>126</v>
      </c>
      <c r="B127" s="45">
        <f t="shared" si="4"/>
        <v>46508</v>
      </c>
      <c r="C127" s="48">
        <f>IF(MOD(A127-1,12)=0,C126*(1+'Early Retirement'!$D$17),C126)</f>
        <v>9193.5969814334494</v>
      </c>
      <c r="D127" s="48">
        <f>(D126+C127)*(1+'Early Retirement'!$E$18)</f>
        <v>3984512.1314273165</v>
      </c>
      <c r="E127" s="48">
        <f>E126*(1+'Early Retirement'!$E$17)</f>
        <v>11373456.754682995</v>
      </c>
      <c r="G127" s="45">
        <f t="shared" si="5"/>
        <v>46508</v>
      </c>
      <c r="H127" s="48">
        <f t="shared" si="6"/>
        <v>3984512.1314273165</v>
      </c>
      <c r="I127" s="48">
        <f t="shared" si="7"/>
        <v>11373456.754682995</v>
      </c>
    </row>
    <row r="128" spans="1:9">
      <c r="A128" s="44">
        <v>127</v>
      </c>
      <c r="B128" s="45">
        <f t="shared" si="4"/>
        <v>46539</v>
      </c>
      <c r="C128" s="48">
        <f>IF(MOD(A128-1,12)=0,C127*(1+'Early Retirement'!$D$17),C127)</f>
        <v>9193.5969814334494</v>
      </c>
      <c r="D128" s="48">
        <f>(D127+C128)*(1+'Early Retirement'!$E$18)</f>
        <v>4040491.6592194005</v>
      </c>
      <c r="E128" s="48">
        <f>E127*(1+'Early Retirement'!$E$17)</f>
        <v>11431330.36730415</v>
      </c>
      <c r="G128" s="45">
        <f t="shared" si="5"/>
        <v>46539</v>
      </c>
      <c r="H128" s="48">
        <f t="shared" si="6"/>
        <v>4040491.6592194005</v>
      </c>
      <c r="I128" s="48">
        <f t="shared" si="7"/>
        <v>11431330.36730415</v>
      </c>
    </row>
    <row r="129" spans="1:9">
      <c r="A129" s="44">
        <v>128</v>
      </c>
      <c r="B129" s="45">
        <f t="shared" si="4"/>
        <v>46569</v>
      </c>
      <c r="C129" s="48">
        <f>IF(MOD(A129-1,12)=0,C128*(1+'Early Retirement'!$D$17),C128)</f>
        <v>9193.5969814334494</v>
      </c>
      <c r="D129" s="48">
        <f>(D128+C129)*(1+'Early Retirement'!$E$18)</f>
        <v>4097126.9825287815</v>
      </c>
      <c r="E129" s="48">
        <f>E128*(1+'Early Retirement'!$E$17)</f>
        <v>11489498.468673103</v>
      </c>
      <c r="G129" s="45">
        <f t="shared" si="5"/>
        <v>46569</v>
      </c>
      <c r="H129" s="48">
        <f t="shared" si="6"/>
        <v>4097126.9825287815</v>
      </c>
      <c r="I129" s="48">
        <f t="shared" si="7"/>
        <v>11489498.468673103</v>
      </c>
    </row>
    <row r="130" spans="1:9">
      <c r="A130" s="44">
        <v>129</v>
      </c>
      <c r="B130" s="45">
        <f t="shared" si="4"/>
        <v>46600</v>
      </c>
      <c r="C130" s="48">
        <f>IF(MOD(A130-1,12)=0,C129*(1+'Early Retirement'!$D$17),C129)</f>
        <v>9193.5969814334494</v>
      </c>
      <c r="D130" s="48">
        <f>(D129+C130)*(1+'Early Retirement'!$E$18)</f>
        <v>4154425.7839454613</v>
      </c>
      <c r="E130" s="48">
        <f>E129*(1+'Early Retirement'!$E$17)</f>
        <v>11547962.557290098</v>
      </c>
      <c r="G130" s="45">
        <f t="shared" si="5"/>
        <v>46600</v>
      </c>
      <c r="H130" s="48">
        <f t="shared" si="6"/>
        <v>4154425.7839454613</v>
      </c>
      <c r="I130" s="48">
        <f t="shared" si="7"/>
        <v>11547962.557290098</v>
      </c>
    </row>
    <row r="131" spans="1:9">
      <c r="A131" s="44">
        <v>130</v>
      </c>
      <c r="B131" s="45">
        <f t="shared" ref="B131:B194" si="8">EDATE(B130,1)</f>
        <v>46631</v>
      </c>
      <c r="C131" s="48">
        <f>IF(MOD(A131-1,12)=0,C130*(1+'Early Retirement'!$D$17),C130)</f>
        <v>9193.5969814334494</v>
      </c>
      <c r="D131" s="48">
        <f>(D130+C131)*(1+'Early Retirement'!$E$18)</f>
        <v>4212395.8360603442</v>
      </c>
      <c r="E131" s="48">
        <f>E130*(1+'Early Retirement'!$E$17)</f>
        <v>11606724.139280466</v>
      </c>
      <c r="G131" s="45">
        <f t="shared" ref="G131:G194" si="9">IF(OR(D131&lt;E131,AND(D131&gt;E131,D130&lt;E130)),B131,#N/A)</f>
        <v>46631</v>
      </c>
      <c r="H131" s="48">
        <f t="shared" ref="H131:H194" si="10">IF(OR(D131&lt;E131,AND(D131&gt;E131,D130&lt;E130)),D131,#N/A)</f>
        <v>4212395.8360603442</v>
      </c>
      <c r="I131" s="48">
        <f t="shared" ref="I131:I194" si="11">IF(OR(D131&lt;E131,AND(D131&gt;E131,D130&lt;E130)),E131,#N/A)</f>
        <v>11606724.139280466</v>
      </c>
    </row>
    <row r="132" spans="1:9">
      <c r="A132" s="44">
        <v>131</v>
      </c>
      <c r="B132" s="45">
        <f t="shared" si="8"/>
        <v>46661</v>
      </c>
      <c r="C132" s="48">
        <f>IF(MOD(A132-1,12)=0,C131*(1+'Early Retirement'!$D$17),C131)</f>
        <v>9193.5969814334494</v>
      </c>
      <c r="D132" s="48">
        <f>(D131+C132)*(1+'Early Retirement'!$E$18)</f>
        <v>4271045.0025195926</v>
      </c>
      <c r="E132" s="48">
        <f>E131*(1+'Early Retirement'!$E$17)</f>
        <v>11665784.72843343</v>
      </c>
      <c r="G132" s="45">
        <f t="shared" si="9"/>
        <v>46661</v>
      </c>
      <c r="H132" s="48">
        <f t="shared" si="10"/>
        <v>4271045.0025195926</v>
      </c>
      <c r="I132" s="48">
        <f t="shared" si="11"/>
        <v>11665784.72843343</v>
      </c>
    </row>
    <row r="133" spans="1:9">
      <c r="A133" s="44">
        <v>132</v>
      </c>
      <c r="B133" s="45">
        <f t="shared" si="8"/>
        <v>46692</v>
      </c>
      <c r="C133" s="48">
        <f>IF(MOD(A133-1,12)=0,C132*(1+'Early Retirement'!$D$17),C132)</f>
        <v>9193.5969814334494</v>
      </c>
      <c r="D133" s="48">
        <f>(D132+C133)*(1+'Early Retirement'!$E$18)</f>
        <v>4330381.2390913302</v>
      </c>
      <c r="E133" s="48">
        <f>E132*(1+'Early Retirement'!$E$17)</f>
        <v>11725145.846241098</v>
      </c>
      <c r="G133" s="45">
        <f t="shared" si="9"/>
        <v>46692</v>
      </c>
      <c r="H133" s="48">
        <f t="shared" si="10"/>
        <v>4330381.2390913302</v>
      </c>
      <c r="I133" s="48">
        <f t="shared" si="11"/>
        <v>11725145.846241098</v>
      </c>
    </row>
    <row r="134" spans="1:9">
      <c r="A134" s="44">
        <v>133</v>
      </c>
      <c r="B134" s="45">
        <f t="shared" si="8"/>
        <v>46722</v>
      </c>
      <c r="C134" s="48">
        <f>IF(MOD(A134-1,12)=0,C133*(1+'Early Retirement'!$D$17),C133)</f>
        <v>9770.9548718674705</v>
      </c>
      <c r="D134" s="48">
        <f>(D133+C134)*(1+'Early Retirement'!$E$18)</f>
        <v>4390996.7163349958</v>
      </c>
      <c r="E134" s="48">
        <f>E133*(1+'Early Retirement'!$E$17)</f>
        <v>11784809.021937661</v>
      </c>
      <c r="G134" s="45">
        <f t="shared" si="9"/>
        <v>46722</v>
      </c>
      <c r="H134" s="48">
        <f t="shared" si="10"/>
        <v>4390996.7163349958</v>
      </c>
      <c r="I134" s="48">
        <f t="shared" si="11"/>
        <v>11784809.021937661</v>
      </c>
    </row>
    <row r="135" spans="1:9">
      <c r="A135" s="44">
        <v>134</v>
      </c>
      <c r="B135" s="45">
        <f t="shared" si="8"/>
        <v>46753</v>
      </c>
      <c r="C135" s="48">
        <f>IF(MOD(A135-1,12)=0,C134*(1+'Early Retirement'!$D$17),C134)</f>
        <v>9770.9548718674705</v>
      </c>
      <c r="D135" s="48">
        <f>(D134+C135)*(1+'Early Retirement'!$E$18)</f>
        <v>4452322.2988586286</v>
      </c>
      <c r="E135" s="48">
        <f>E134*(1+'Early Retirement'!$E$17)</f>
        <v>11844775.792538788</v>
      </c>
      <c r="G135" s="45">
        <f t="shared" si="9"/>
        <v>46753</v>
      </c>
      <c r="H135" s="48">
        <f t="shared" si="10"/>
        <v>4452322.2988586286</v>
      </c>
      <c r="I135" s="48">
        <f t="shared" si="11"/>
        <v>11844775.792538788</v>
      </c>
    </row>
    <row r="136" spans="1:9">
      <c r="A136" s="44">
        <v>135</v>
      </c>
      <c r="B136" s="45">
        <f t="shared" si="8"/>
        <v>46784</v>
      </c>
      <c r="C136" s="48">
        <f>IF(MOD(A136-1,12)=0,C135*(1+'Early Retirement'!$D$17),C135)</f>
        <v>9770.9548718674705</v>
      </c>
      <c r="D136" s="48">
        <f>(D135+C136)*(1+'Early Retirement'!$E$18)</f>
        <v>4514366.3054865878</v>
      </c>
      <c r="E136" s="48">
        <f>E135*(1+'Early Retirement'!$E$17)</f>
        <v>11905047.702881224</v>
      </c>
      <c r="G136" s="45">
        <f t="shared" si="9"/>
        <v>46784</v>
      </c>
      <c r="H136" s="48">
        <f t="shared" si="10"/>
        <v>4514366.3054865878</v>
      </c>
      <c r="I136" s="48">
        <f t="shared" si="11"/>
        <v>11905047.702881224</v>
      </c>
    </row>
    <row r="137" spans="1:9">
      <c r="A137" s="44">
        <v>136</v>
      </c>
      <c r="B137" s="45">
        <f t="shared" si="8"/>
        <v>46813</v>
      </c>
      <c r="C137" s="48">
        <f>IF(MOD(A137-1,12)=0,C136*(1+'Early Retirement'!$D$17),C136)</f>
        <v>9770.9548718674705</v>
      </c>
      <c r="D137" s="48">
        <f>(D136+C137)*(1+'Early Retirement'!$E$18)</f>
        <v>4577137.1524975682</v>
      </c>
      <c r="E137" s="48">
        <f>E136*(1+'Early Retirement'!$E$17)</f>
        <v>11965626.305662585</v>
      </c>
      <c r="G137" s="45">
        <f t="shared" si="9"/>
        <v>46813</v>
      </c>
      <c r="H137" s="48">
        <f t="shared" si="10"/>
        <v>4577137.1524975682</v>
      </c>
      <c r="I137" s="48">
        <f t="shared" si="11"/>
        <v>11965626.305662585</v>
      </c>
    </row>
    <row r="138" spans="1:9">
      <c r="A138" s="44">
        <v>137</v>
      </c>
      <c r="B138" s="45">
        <f t="shared" si="8"/>
        <v>46844</v>
      </c>
      <c r="C138" s="48">
        <f>IF(MOD(A138-1,12)=0,C137*(1+'Early Retirement'!$D$17),C137)</f>
        <v>9770.9548718674705</v>
      </c>
      <c r="D138" s="48">
        <f>(D137+C138)*(1+'Early Retirement'!$E$18)</f>
        <v>4640643.3547662711</v>
      </c>
      <c r="E138" s="48">
        <f>E137*(1+'Early Retirement'!$E$17)</f>
        <v>12026513.161481358</v>
      </c>
      <c r="G138" s="45">
        <f t="shared" si="9"/>
        <v>46844</v>
      </c>
      <c r="H138" s="48">
        <f t="shared" si="10"/>
        <v>4640643.3547662711</v>
      </c>
      <c r="I138" s="48">
        <f t="shared" si="11"/>
        <v>12026513.161481358</v>
      </c>
    </row>
    <row r="139" spans="1:9">
      <c r="A139" s="44">
        <v>138</v>
      </c>
      <c r="B139" s="45">
        <f t="shared" si="8"/>
        <v>46874</v>
      </c>
      <c r="C139" s="48">
        <f>IF(MOD(A139-1,12)=0,C138*(1+'Early Retirement'!$D$17),C138)</f>
        <v>9770.9548718674705</v>
      </c>
      <c r="D139" s="48">
        <f>(D138+C139)*(1+'Early Retirement'!$E$18)</f>
        <v>4704893.5269184466</v>
      </c>
      <c r="E139" s="48">
        <f>E138*(1+'Early Retirement'!$E$17)</f>
        <v>12087709.838877104</v>
      </c>
      <c r="G139" s="45">
        <f t="shared" si="9"/>
        <v>46874</v>
      </c>
      <c r="H139" s="48">
        <f t="shared" si="10"/>
        <v>4704893.5269184466</v>
      </c>
      <c r="I139" s="48">
        <f t="shared" si="11"/>
        <v>12087709.838877104</v>
      </c>
    </row>
    <row r="140" spans="1:9">
      <c r="A140" s="44">
        <v>139</v>
      </c>
      <c r="B140" s="45">
        <f t="shared" si="8"/>
        <v>46905</v>
      </c>
      <c r="C140" s="48">
        <f>IF(MOD(A140-1,12)=0,C139*(1+'Early Retirement'!$D$17),C139)</f>
        <v>9770.9548718674705</v>
      </c>
      <c r="D140" s="48">
        <f>(D139+C140)*(1+'Early Retirement'!$E$18)</f>
        <v>4769896.3844994716</v>
      </c>
      <c r="E140" s="48">
        <f>E139*(1+'Early Retirement'!$E$17)</f>
        <v>12149217.914370868</v>
      </c>
      <c r="G140" s="45">
        <f t="shared" si="9"/>
        <v>46905</v>
      </c>
      <c r="H140" s="48">
        <f t="shared" si="10"/>
        <v>4769896.3844994716</v>
      </c>
      <c r="I140" s="48">
        <f t="shared" si="11"/>
        <v>12149217.914370868</v>
      </c>
    </row>
    <row r="141" spans="1:9">
      <c r="A141" s="44">
        <v>140</v>
      </c>
      <c r="B141" s="45">
        <f t="shared" si="8"/>
        <v>46935</v>
      </c>
      <c r="C141" s="48">
        <f>IF(MOD(A141-1,12)=0,C140*(1+'Early Retirement'!$D$17),C140)</f>
        <v>9770.9548718674705</v>
      </c>
      <c r="D141" s="48">
        <f>(D140+C141)*(1+'Early Retirement'!$E$18)</f>
        <v>4835660.7451566113</v>
      </c>
      <c r="E141" s="48">
        <f>E140*(1+'Early Retirement'!$E$17)</f>
        <v>12211038.972505791</v>
      </c>
      <c r="G141" s="45">
        <f t="shared" si="9"/>
        <v>46935</v>
      </c>
      <c r="H141" s="48">
        <f t="shared" si="10"/>
        <v>4835660.7451566113</v>
      </c>
      <c r="I141" s="48">
        <f t="shared" si="11"/>
        <v>12211038.972505791</v>
      </c>
    </row>
    <row r="142" spans="1:9">
      <c r="A142" s="44">
        <v>141</v>
      </c>
      <c r="B142" s="45">
        <f t="shared" si="8"/>
        <v>46966</v>
      </c>
      <c r="C142" s="48">
        <f>IF(MOD(A142-1,12)=0,C141*(1+'Early Retirement'!$D$17),C141)</f>
        <v>9770.9548718674705</v>
      </c>
      <c r="D142" s="48">
        <f>(D141+C142)*(1+'Early Retirement'!$E$18)</f>
        <v>4902195.5298351366</v>
      </c>
      <c r="E142" s="48">
        <f>E141*(1+'Early Retirement'!$E$17)</f>
        <v>12273174.605887933</v>
      </c>
      <c r="G142" s="45">
        <f t="shared" si="9"/>
        <v>46966</v>
      </c>
      <c r="H142" s="48">
        <f t="shared" si="10"/>
        <v>4902195.5298351366</v>
      </c>
      <c r="I142" s="48">
        <f t="shared" si="11"/>
        <v>12273174.605887933</v>
      </c>
    </row>
    <row r="143" spans="1:9">
      <c r="A143" s="44">
        <v>142</v>
      </c>
      <c r="B143" s="45">
        <f t="shared" si="8"/>
        <v>46997</v>
      </c>
      <c r="C143" s="48">
        <f>IF(MOD(A143-1,12)=0,C142*(1+'Early Retirement'!$D$17),C142)</f>
        <v>9770.9548718674705</v>
      </c>
      <c r="D143" s="48">
        <f>(D142+C143)*(1+'Early Retirement'!$E$18)</f>
        <v>4969509.7639884511</v>
      </c>
      <c r="E143" s="48">
        <f>E142*(1+'Early Retirement'!$E$17)</f>
        <v>12335626.415227296</v>
      </c>
      <c r="G143" s="45">
        <f t="shared" si="9"/>
        <v>46997</v>
      </c>
      <c r="H143" s="48">
        <f t="shared" si="10"/>
        <v>4969509.7639884511</v>
      </c>
      <c r="I143" s="48">
        <f t="shared" si="11"/>
        <v>12335626.415227296</v>
      </c>
    </row>
    <row r="144" spans="1:9">
      <c r="A144" s="44">
        <v>143</v>
      </c>
      <c r="B144" s="45">
        <f t="shared" si="8"/>
        <v>47027</v>
      </c>
      <c r="C144" s="48">
        <f>IF(MOD(A144-1,12)=0,C143*(1+'Early Retirement'!$D$17),C143)</f>
        <v>9770.9548718674705</v>
      </c>
      <c r="D144" s="48">
        <f>(D143+C144)*(1+'Early Retirement'!$E$18)</f>
        <v>5037612.5788023956</v>
      </c>
      <c r="E144" s="48">
        <f>E143*(1+'Early Retirement'!$E$17)</f>
        <v>12398396.009379065</v>
      </c>
      <c r="G144" s="45">
        <f t="shared" si="9"/>
        <v>47027</v>
      </c>
      <c r="H144" s="48">
        <f t="shared" si="10"/>
        <v>5037612.5788023956</v>
      </c>
      <c r="I144" s="48">
        <f t="shared" si="11"/>
        <v>12398396.009379065</v>
      </c>
    </row>
    <row r="145" spans="1:9">
      <c r="A145" s="44">
        <v>144</v>
      </c>
      <c r="B145" s="45">
        <f t="shared" si="8"/>
        <v>47058</v>
      </c>
      <c r="C145" s="48">
        <f>IF(MOD(A145-1,12)=0,C144*(1+'Early Retirement'!$D$17),C144)</f>
        <v>9770.9548718674705</v>
      </c>
      <c r="D145" s="48">
        <f>(D144+C145)*(1+'Early Retirement'!$E$18)</f>
        <v>5106513.2124338932</v>
      </c>
      <c r="E145" s="48">
        <f>E144*(1+'Early Retirement'!$E$17)</f>
        <v>12461485.005385052</v>
      </c>
      <c r="G145" s="45">
        <f t="shared" si="9"/>
        <v>47058</v>
      </c>
      <c r="H145" s="48">
        <f t="shared" si="10"/>
        <v>5106513.2124338932</v>
      </c>
      <c r="I145" s="48">
        <f t="shared" si="11"/>
        <v>12461485.005385052</v>
      </c>
    </row>
    <row r="146" spans="1:9">
      <c r="A146" s="44">
        <v>145</v>
      </c>
      <c r="B146" s="45">
        <f t="shared" si="8"/>
        <v>47088</v>
      </c>
      <c r="C146" s="48">
        <f>IF(MOD(A146-1,12)=0,C145*(1+'Early Retirement'!$D$17),C145)</f>
        <v>10384.570837820747</v>
      </c>
      <c r="D146" s="48">
        <f>(D145+C146)*(1+'Early Retirement'!$E$18)</f>
        <v>5176841.8156901244</v>
      </c>
      <c r="E146" s="48">
        <f>E145*(1+'Early Retirement'!$E$17)</f>
        <v>12524895.028515359</v>
      </c>
      <c r="G146" s="45">
        <f t="shared" si="9"/>
        <v>47088</v>
      </c>
      <c r="H146" s="48">
        <f t="shared" si="10"/>
        <v>5176841.8156901244</v>
      </c>
      <c r="I146" s="48">
        <f t="shared" si="11"/>
        <v>12524895.028515359</v>
      </c>
    </row>
    <row r="147" spans="1:9">
      <c r="A147" s="44">
        <v>146</v>
      </c>
      <c r="B147" s="45">
        <f t="shared" si="8"/>
        <v>47119</v>
      </c>
      <c r="C147" s="48">
        <f>IF(MOD(A147-1,12)=0,C146*(1+'Early Retirement'!$D$17),C146)</f>
        <v>10384.570837820747</v>
      </c>
      <c r="D147" s="48">
        <f>(D146+C147)*(1+'Early Retirement'!$E$18)</f>
        <v>5247994.3126905914</v>
      </c>
      <c r="E147" s="48">
        <f>E146*(1+'Early Retirement'!$E$17)</f>
        <v>12588627.712310238</v>
      </c>
      <c r="G147" s="45">
        <f t="shared" si="9"/>
        <v>47119</v>
      </c>
      <c r="H147" s="48">
        <f t="shared" si="10"/>
        <v>5247994.3126905914</v>
      </c>
      <c r="I147" s="48">
        <f t="shared" si="11"/>
        <v>12588627.712310238</v>
      </c>
    </row>
    <row r="148" spans="1:9">
      <c r="A148" s="44">
        <v>147</v>
      </c>
      <c r="B148" s="45">
        <f t="shared" si="8"/>
        <v>47150</v>
      </c>
      <c r="C148" s="48">
        <f>IF(MOD(A148-1,12)=0,C147*(1+'Early Retirement'!$D$17),C147)</f>
        <v>10384.570837820747</v>
      </c>
      <c r="D148" s="48">
        <f>(D147+C148)*(1+'Early Retirement'!$E$18)</f>
        <v>5319980.3552820589</v>
      </c>
      <c r="E148" s="48">
        <f>E147*(1+'Early Retirement'!$E$17)</f>
        <v>12652684.698622178</v>
      </c>
      <c r="G148" s="45">
        <f t="shared" si="9"/>
        <v>47150</v>
      </c>
      <c r="H148" s="48">
        <f t="shared" si="10"/>
        <v>5319980.3552820589</v>
      </c>
      <c r="I148" s="48">
        <f t="shared" si="11"/>
        <v>12652684.698622178</v>
      </c>
    </row>
    <row r="149" spans="1:9">
      <c r="A149" s="44">
        <v>148</v>
      </c>
      <c r="B149" s="45">
        <f t="shared" si="8"/>
        <v>47178</v>
      </c>
      <c r="C149" s="48">
        <f>IF(MOD(A149-1,12)=0,C148*(1+'Early Retirement'!$D$17),C148)</f>
        <v>10384.570837820747</v>
      </c>
      <c r="D149" s="48">
        <f>(D148+C149)*(1+'Early Retirement'!$E$18)</f>
        <v>5392809.7083818745</v>
      </c>
      <c r="E149" s="48">
        <f>E148*(1+'Early Retirement'!$E$17)</f>
        <v>12717067.637658209</v>
      </c>
      <c r="G149" s="45">
        <f t="shared" si="9"/>
        <v>47178</v>
      </c>
      <c r="H149" s="48">
        <f t="shared" si="10"/>
        <v>5392809.7083818745</v>
      </c>
      <c r="I149" s="48">
        <f t="shared" si="11"/>
        <v>12717067.637658209</v>
      </c>
    </row>
    <row r="150" spans="1:9">
      <c r="A150" s="44">
        <v>149</v>
      </c>
      <c r="B150" s="45">
        <f t="shared" si="8"/>
        <v>47209</v>
      </c>
      <c r="C150" s="48">
        <f>IF(MOD(A150-1,12)=0,C149*(1+'Early Retirement'!$D$17),C149)</f>
        <v>10384.570837820747</v>
      </c>
      <c r="D150" s="48">
        <f>(D149+C150)*(1+'Early Retirement'!$E$18)</f>
        <v>5466492.2513025813</v>
      </c>
      <c r="E150" s="48">
        <f>E149*(1+'Early Retirement'!$E$17)</f>
        <v>12781778.188022399</v>
      </c>
      <c r="G150" s="45">
        <f t="shared" si="9"/>
        <v>47209</v>
      </c>
      <c r="H150" s="48">
        <f t="shared" si="10"/>
        <v>5466492.2513025813</v>
      </c>
      <c r="I150" s="48">
        <f t="shared" si="11"/>
        <v>12781778.188022399</v>
      </c>
    </row>
    <row r="151" spans="1:9">
      <c r="A151" s="44">
        <v>150</v>
      </c>
      <c r="B151" s="45">
        <f t="shared" si="8"/>
        <v>47239</v>
      </c>
      <c r="C151" s="48">
        <f>IF(MOD(A151-1,12)=0,C150*(1+'Early Retirement'!$D$17),C150)</f>
        <v>10384.570837820747</v>
      </c>
      <c r="D151" s="48">
        <f>(D150+C151)*(1+'Early Retirement'!$E$18)</f>
        <v>5541037.9790920475</v>
      </c>
      <c r="E151" s="48">
        <f>E150*(1+'Early Retirement'!$E$17)</f>
        <v>12846818.016758598</v>
      </c>
      <c r="G151" s="45">
        <f t="shared" si="9"/>
        <v>47239</v>
      </c>
      <c r="H151" s="48">
        <f t="shared" si="10"/>
        <v>5541037.9790920475</v>
      </c>
      <c r="I151" s="48">
        <f t="shared" si="11"/>
        <v>12846818.016758598</v>
      </c>
    </row>
    <row r="152" spans="1:9">
      <c r="A152" s="44">
        <v>151</v>
      </c>
      <c r="B152" s="45">
        <f t="shared" si="8"/>
        <v>47270</v>
      </c>
      <c r="C152" s="48">
        <f>IF(MOD(A152-1,12)=0,C151*(1+'Early Retirement'!$D$17),C151)</f>
        <v>10384.570837820747</v>
      </c>
      <c r="D152" s="48">
        <f>(D151+C152)*(1+'Early Retirement'!$E$18)</f>
        <v>5616457.0038892971</v>
      </c>
      <c r="E152" s="48">
        <f>E151*(1+'Early Retirement'!$E$17)</f>
        <v>12912188.799393371</v>
      </c>
      <c r="G152" s="45">
        <f t="shared" si="9"/>
        <v>47270</v>
      </c>
      <c r="H152" s="48">
        <f t="shared" si="10"/>
        <v>5616457.0038892971</v>
      </c>
      <c r="I152" s="48">
        <f t="shared" si="11"/>
        <v>12912188.799393371</v>
      </c>
    </row>
    <row r="153" spans="1:9">
      <c r="A153" s="44">
        <v>152</v>
      </c>
      <c r="B153" s="45">
        <f t="shared" si="8"/>
        <v>47300</v>
      </c>
      <c r="C153" s="48">
        <f>IF(MOD(A153-1,12)=0,C152*(1+'Early Retirement'!$D$17),C152)</f>
        <v>10384.570837820747</v>
      </c>
      <c r="D153" s="48">
        <f>(D152+C153)*(1+'Early Retirement'!$E$18)</f>
        <v>5692759.5562962228</v>
      </c>
      <c r="E153" s="48">
        <f>E152*(1+'Early Retirement'!$E$17)</f>
        <v>12977892.219979167</v>
      </c>
      <c r="G153" s="45">
        <f t="shared" si="9"/>
        <v>47300</v>
      </c>
      <c r="H153" s="48">
        <f t="shared" si="10"/>
        <v>5692759.5562962228</v>
      </c>
      <c r="I153" s="48">
        <f t="shared" si="11"/>
        <v>12977892.219979167</v>
      </c>
    </row>
    <row r="154" spans="1:9">
      <c r="A154" s="44">
        <v>153</v>
      </c>
      <c r="B154" s="45">
        <f t="shared" si="8"/>
        <v>47331</v>
      </c>
      <c r="C154" s="48">
        <f>IF(MOD(A154-1,12)=0,C153*(1+'Early Retirement'!$D$17),C153)</f>
        <v>10384.570837820747</v>
      </c>
      <c r="D154" s="48">
        <f>(D153+C154)*(1+'Early Retirement'!$E$18)</f>
        <v>5769955.9867653688</v>
      </c>
      <c r="E154" s="48">
        <f>E153*(1+'Early Retirement'!$E$17)</f>
        <v>13043929.971137708</v>
      </c>
      <c r="G154" s="45">
        <f t="shared" si="9"/>
        <v>47331</v>
      </c>
      <c r="H154" s="48">
        <f t="shared" si="10"/>
        <v>5769955.9867653688</v>
      </c>
      <c r="I154" s="48">
        <f t="shared" si="11"/>
        <v>13043929.971137708</v>
      </c>
    </row>
    <row r="155" spans="1:9">
      <c r="A155" s="44">
        <v>154</v>
      </c>
      <c r="B155" s="45">
        <f t="shared" si="8"/>
        <v>47362</v>
      </c>
      <c r="C155" s="48">
        <f>IF(MOD(A155-1,12)=0,C154*(1+'Early Retirement'!$D$17),C154)</f>
        <v>10384.570837820747</v>
      </c>
      <c r="D155" s="48">
        <f>(D154+C155)*(1+'Early Retirement'!$E$18)</f>
        <v>5848056.7670039702</v>
      </c>
      <c r="E155" s="48">
        <f>E154*(1+'Early Retirement'!$E$17)</f>
        <v>13110303.754103584</v>
      </c>
      <c r="G155" s="45">
        <f t="shared" si="9"/>
        <v>47362</v>
      </c>
      <c r="H155" s="48">
        <f t="shared" si="10"/>
        <v>5848056.7670039702</v>
      </c>
      <c r="I155" s="48">
        <f t="shared" si="11"/>
        <v>13110303.754103584</v>
      </c>
    </row>
    <row r="156" spans="1:9">
      <c r="A156" s="44">
        <v>155</v>
      </c>
      <c r="B156" s="45">
        <f t="shared" si="8"/>
        <v>47392</v>
      </c>
      <c r="C156" s="48">
        <f>IF(MOD(A156-1,12)=0,C155*(1+'Early Retirement'!$D$17),C155)</f>
        <v>10384.570837820747</v>
      </c>
      <c r="D156" s="48">
        <f>(D155+C156)*(1+'Early Retirement'!$E$18)</f>
        <v>5927072.4913944425</v>
      </c>
      <c r="E156" s="48">
        <f>E155*(1+'Early Retirement'!$E$17)</f>
        <v>13177015.278768085</v>
      </c>
      <c r="G156" s="45">
        <f t="shared" si="9"/>
        <v>47392</v>
      </c>
      <c r="H156" s="48">
        <f t="shared" si="10"/>
        <v>5927072.4913944425</v>
      </c>
      <c r="I156" s="48">
        <f t="shared" si="11"/>
        <v>13177015.278768085</v>
      </c>
    </row>
    <row r="157" spans="1:9">
      <c r="A157" s="44">
        <v>156</v>
      </c>
      <c r="B157" s="45">
        <f t="shared" si="8"/>
        <v>47423</v>
      </c>
      <c r="C157" s="48">
        <f>IF(MOD(A157-1,12)=0,C156*(1+'Early Retirement'!$D$17),C156)</f>
        <v>10384.570837820747</v>
      </c>
      <c r="D157" s="48">
        <f>(D156+C157)*(1+'Early Retirement'!$E$18)</f>
        <v>6007013.8784315111</v>
      </c>
      <c r="E157" s="48">
        <f>E156*(1+'Early Retirement'!$E$17)</f>
        <v>13244066.26372325</v>
      </c>
      <c r="G157" s="45">
        <f t="shared" si="9"/>
        <v>47423</v>
      </c>
      <c r="H157" s="48">
        <f t="shared" si="10"/>
        <v>6007013.8784315111</v>
      </c>
      <c r="I157" s="48">
        <f t="shared" si="11"/>
        <v>13244066.26372325</v>
      </c>
    </row>
    <row r="158" spans="1:9">
      <c r="A158" s="44">
        <v>157</v>
      </c>
      <c r="B158" s="45">
        <f t="shared" si="8"/>
        <v>47453</v>
      </c>
      <c r="C158" s="48">
        <f>IF(MOD(A158-1,12)=0,C157*(1+'Early Retirement'!$D$17),C157)</f>
        <v>11036.721886435889</v>
      </c>
      <c r="D158" s="48">
        <f>(D157+C158)*(1+'Early Retirement'!$E$18)</f>
        <v>6088551.5631201454</v>
      </c>
      <c r="E158" s="48">
        <f>E157*(1+'Early Retirement'!$E$17)</f>
        <v>13311458.436306139</v>
      </c>
      <c r="G158" s="45">
        <f t="shared" si="9"/>
        <v>47453</v>
      </c>
      <c r="H158" s="48">
        <f t="shared" si="10"/>
        <v>6088551.5631201454</v>
      </c>
      <c r="I158" s="48">
        <f t="shared" si="11"/>
        <v>13311458.436306139</v>
      </c>
    </row>
    <row r="159" spans="1:9">
      <c r="A159" s="44">
        <v>158</v>
      </c>
      <c r="B159" s="45">
        <f t="shared" si="8"/>
        <v>47484</v>
      </c>
      <c r="C159" s="48">
        <f>IF(MOD(A159-1,12)=0,C158*(1+'Early Retirement'!$D$17),C158)</f>
        <v>11036.721886435889</v>
      </c>
      <c r="D159" s="48">
        <f>(D158+C159)*(1+'Early Retirement'!$E$18)</f>
        <v>6171044.4550107438</v>
      </c>
      <c r="E159" s="48">
        <f>E158*(1+'Early Retirement'!$E$17)</f>
        <v>13379193.532643335</v>
      </c>
      <c r="G159" s="45">
        <f t="shared" si="9"/>
        <v>47484</v>
      </c>
      <c r="H159" s="48">
        <f t="shared" si="10"/>
        <v>6171044.4550107438</v>
      </c>
      <c r="I159" s="48">
        <f t="shared" si="11"/>
        <v>13379193.532643335</v>
      </c>
    </row>
    <row r="160" spans="1:9">
      <c r="A160" s="44">
        <v>159</v>
      </c>
      <c r="B160" s="45">
        <f t="shared" si="8"/>
        <v>47515</v>
      </c>
      <c r="C160" s="48">
        <f>IF(MOD(A160-1,12)=0,C159*(1+'Early Retirement'!$D$17),C159)</f>
        <v>11036.721886435889</v>
      </c>
      <c r="D160" s="48">
        <f>(D159+C160)*(1+'Early Retirement'!$E$18)</f>
        <v>6254503.7442763196</v>
      </c>
      <c r="E160" s="48">
        <f>E159*(1+'Early Retirement'!$E$17)</f>
        <v>13447273.297695667</v>
      </c>
      <c r="G160" s="45">
        <f t="shared" si="9"/>
        <v>47515</v>
      </c>
      <c r="H160" s="48">
        <f t="shared" si="10"/>
        <v>6254503.7442763196</v>
      </c>
      <c r="I160" s="48">
        <f t="shared" si="11"/>
        <v>13447273.297695667</v>
      </c>
    </row>
    <row r="161" spans="1:9">
      <c r="A161" s="44">
        <v>160</v>
      </c>
      <c r="B161" s="45">
        <f t="shared" si="8"/>
        <v>47543</v>
      </c>
      <c r="C161" s="48">
        <f>IF(MOD(A161-1,12)=0,C160*(1+'Early Retirement'!$D$17),C160)</f>
        <v>11036.721886435889</v>
      </c>
      <c r="D161" s="48">
        <f>(D160+C161)*(1+'Early Retirement'!$E$18)</f>
        <v>6338940.7521818308</v>
      </c>
      <c r="E161" s="48">
        <f>E160*(1+'Early Retirement'!$E$17)</f>
        <v>13515699.48530316</v>
      </c>
      <c r="G161" s="45">
        <f t="shared" si="9"/>
        <v>47543</v>
      </c>
      <c r="H161" s="48">
        <f t="shared" si="10"/>
        <v>6338940.7521818308</v>
      </c>
      <c r="I161" s="48">
        <f t="shared" si="11"/>
        <v>13515699.48530316</v>
      </c>
    </row>
    <row r="162" spans="1:9">
      <c r="A162" s="44">
        <v>161</v>
      </c>
      <c r="B162" s="45">
        <f t="shared" si="8"/>
        <v>47574</v>
      </c>
      <c r="C162" s="48">
        <f>IF(MOD(A162-1,12)=0,C161*(1+'Early Retirement'!$D$17),C161)</f>
        <v>11036.721886435889</v>
      </c>
      <c r="D162" s="48">
        <f>(D161+C162)*(1+'Early Retirement'!$E$18)</f>
        <v>6424366.9326199163</v>
      </c>
      <c r="E162" s="48">
        <f>E161*(1+'Early Retirement'!$E$17)</f>
        <v>13584473.858230222</v>
      </c>
      <c r="G162" s="45">
        <f t="shared" si="9"/>
        <v>47574</v>
      </c>
      <c r="H162" s="48">
        <f t="shared" si="10"/>
        <v>6424366.9326199163</v>
      </c>
      <c r="I162" s="48">
        <f t="shared" si="11"/>
        <v>13584473.858230222</v>
      </c>
    </row>
    <row r="163" spans="1:9">
      <c r="A163" s="44">
        <v>162</v>
      </c>
      <c r="B163" s="45">
        <f t="shared" si="8"/>
        <v>47604</v>
      </c>
      <c r="C163" s="48">
        <f>IF(MOD(A163-1,12)=0,C162*(1+'Early Retirement'!$D$17),C162)</f>
        <v>11036.721886435889</v>
      </c>
      <c r="D163" s="48">
        <f>(D162+C163)*(1+'Early Retirement'!$E$18)</f>
        <v>6510793.8736646147</v>
      </c>
      <c r="E163" s="48">
        <f>E162*(1+'Early Retirement'!$E$17)</f>
        <v>13653598.188211054</v>
      </c>
      <c r="G163" s="45">
        <f t="shared" si="9"/>
        <v>47604</v>
      </c>
      <c r="H163" s="48">
        <f t="shared" si="10"/>
        <v>6510793.8736646147</v>
      </c>
      <c r="I163" s="48">
        <f t="shared" si="11"/>
        <v>13653598.188211054</v>
      </c>
    </row>
    <row r="164" spans="1:9">
      <c r="A164" s="44">
        <v>163</v>
      </c>
      <c r="B164" s="45">
        <f t="shared" si="8"/>
        <v>47635</v>
      </c>
      <c r="C164" s="48">
        <f>IF(MOD(A164-1,12)=0,C163*(1+'Early Retirement'!$D$17),C163)</f>
        <v>11036.721886435889</v>
      </c>
      <c r="D164" s="48">
        <f>(D163+C164)*(1+'Early Retirement'!$E$18)</f>
        <v>6598233.2991432883</v>
      </c>
      <c r="E164" s="48">
        <f>E163*(1+'Early Retirement'!$E$17)</f>
        <v>13723074.25599529</v>
      </c>
      <c r="G164" s="45">
        <f t="shared" si="9"/>
        <v>47635</v>
      </c>
      <c r="H164" s="48">
        <f t="shared" si="10"/>
        <v>6598233.2991432883</v>
      </c>
      <c r="I164" s="48">
        <f t="shared" si="11"/>
        <v>13723074.25599529</v>
      </c>
    </row>
    <row r="165" spans="1:9">
      <c r="A165" s="44">
        <v>164</v>
      </c>
      <c r="B165" s="45">
        <f t="shared" si="8"/>
        <v>47665</v>
      </c>
      <c r="C165" s="48">
        <f>IF(MOD(A165-1,12)=0,C164*(1+'Early Retirement'!$D$17),C164)</f>
        <v>11036.721886435889</v>
      </c>
      <c r="D165" s="48">
        <f>(D164+C165)*(1+'Early Retirement'!$E$18)</f>
        <v>6686697.0702269645</v>
      </c>
      <c r="E165" s="48">
        <f>E164*(1+'Early Retirement'!$E$17)</f>
        <v>13792903.851393875</v>
      </c>
      <c r="G165" s="45">
        <f t="shared" si="9"/>
        <v>47665</v>
      </c>
      <c r="H165" s="48">
        <f t="shared" si="10"/>
        <v>6686697.0702269645</v>
      </c>
      <c r="I165" s="48">
        <f t="shared" si="11"/>
        <v>13792903.851393875</v>
      </c>
    </row>
    <row r="166" spans="1:9">
      <c r="A166" s="44">
        <v>165</v>
      </c>
      <c r="B166" s="45">
        <f t="shared" si="8"/>
        <v>47696</v>
      </c>
      <c r="C166" s="48">
        <f>IF(MOD(A166-1,12)=0,C165*(1+'Early Retirement'!$D$17),C165)</f>
        <v>11036.721886435889</v>
      </c>
      <c r="D166" s="48">
        <f>(D165+C166)*(1+'Early Retirement'!$E$18)</f>
        <v>6776197.1870393027</v>
      </c>
      <c r="E166" s="48">
        <f>E165*(1+'Early Retirement'!$E$17)</f>
        <v>13863088.773325171</v>
      </c>
      <c r="G166" s="45">
        <f t="shared" si="9"/>
        <v>47696</v>
      </c>
      <c r="H166" s="48">
        <f t="shared" si="10"/>
        <v>6776197.1870393027</v>
      </c>
      <c r="I166" s="48">
        <f t="shared" si="11"/>
        <v>13863088.773325171</v>
      </c>
    </row>
    <row r="167" spans="1:9">
      <c r="A167" s="44">
        <v>166</v>
      </c>
      <c r="B167" s="45">
        <f t="shared" si="8"/>
        <v>47727</v>
      </c>
      <c r="C167" s="48">
        <f>IF(MOD(A167-1,12)=0,C166*(1+'Early Retirement'!$D$17),C166)</f>
        <v>11036.721886435889</v>
      </c>
      <c r="D167" s="48">
        <f>(D166+C167)*(1+'Early Retirement'!$E$18)</f>
        <v>6866745.7902844148</v>
      </c>
      <c r="E167" s="48">
        <f>E166*(1+'Early Retirement'!$E$17)</f>
        <v>13933630.829861304</v>
      </c>
      <c r="G167" s="45">
        <f t="shared" si="9"/>
        <v>47727</v>
      </c>
      <c r="H167" s="48">
        <f t="shared" si="10"/>
        <v>6866745.7902844148</v>
      </c>
      <c r="I167" s="48">
        <f t="shared" si="11"/>
        <v>13933630.829861304</v>
      </c>
    </row>
    <row r="168" spans="1:9">
      <c r="A168" s="44">
        <v>167</v>
      </c>
      <c r="B168" s="45">
        <f t="shared" si="8"/>
        <v>47757</v>
      </c>
      <c r="C168" s="48">
        <f>IF(MOD(A168-1,12)=0,C167*(1+'Early Retirement'!$D$17),C167)</f>
        <v>11036.721886435889</v>
      </c>
      <c r="D168" s="48">
        <f>(D167+C168)*(1+'Early Retirement'!$E$18)</f>
        <v>6958355.1628937526</v>
      </c>
      <c r="E168" s="48">
        <f>E167*(1+'Early Retirement'!$E$17)</f>
        <v>14004531.838274736</v>
      </c>
      <c r="G168" s="45">
        <f t="shared" si="9"/>
        <v>47757</v>
      </c>
      <c r="H168" s="48">
        <f t="shared" si="10"/>
        <v>6958355.1628937526</v>
      </c>
      <c r="I168" s="48">
        <f t="shared" si="11"/>
        <v>14004531.838274736</v>
      </c>
    </row>
    <row r="169" spans="1:9">
      <c r="A169" s="44">
        <v>168</v>
      </c>
      <c r="B169" s="45">
        <f t="shared" si="8"/>
        <v>47788</v>
      </c>
      <c r="C169" s="48">
        <f>IF(MOD(A169-1,12)=0,C168*(1+'Early Retirement'!$D$17),C168)</f>
        <v>11036.721886435889</v>
      </c>
      <c r="D169" s="48">
        <f>(D168+C169)*(1+'Early Retirement'!$E$18)</f>
        <v>7051037.7316922881</v>
      </c>
      <c r="E169" s="48">
        <f>E168*(1+'Early Retirement'!$E$17)</f>
        <v>14075793.625085086</v>
      </c>
      <c r="G169" s="45">
        <f t="shared" si="9"/>
        <v>47788</v>
      </c>
      <c r="H169" s="48">
        <f t="shared" si="10"/>
        <v>7051037.7316922881</v>
      </c>
      <c r="I169" s="48">
        <f t="shared" si="11"/>
        <v>14075793.625085086</v>
      </c>
    </row>
    <row r="170" spans="1:9">
      <c r="A170" s="44">
        <v>169</v>
      </c>
      <c r="B170" s="45">
        <f t="shared" si="8"/>
        <v>47818</v>
      </c>
      <c r="C170" s="48">
        <f>IF(MOD(A170-1,12)=0,C169*(1+'Early Retirement'!$D$17),C169)</f>
        <v>11729.828020904062</v>
      </c>
      <c r="D170" s="48">
        <f>(D169+C170)*(1+'Early Retirement'!$E$18)</f>
        <v>7145507.2948994683</v>
      </c>
      <c r="E170" s="48">
        <f>E169*(1+'Early Retirement'!$E$17)</f>
        <v>14147418.026106181</v>
      </c>
      <c r="G170" s="45">
        <f t="shared" si="9"/>
        <v>47818</v>
      </c>
      <c r="H170" s="48">
        <f t="shared" si="10"/>
        <v>7145507.2948994683</v>
      </c>
      <c r="I170" s="48">
        <f t="shared" si="11"/>
        <v>14147418.026106181</v>
      </c>
    </row>
    <row r="171" spans="1:9">
      <c r="A171" s="44">
        <v>170</v>
      </c>
      <c r="B171" s="45">
        <f t="shared" si="8"/>
        <v>47849</v>
      </c>
      <c r="C171" s="48">
        <f>IF(MOD(A171-1,12)=0,C170*(1+'Early Retirement'!$D$17),C170)</f>
        <v>11729.828020904062</v>
      </c>
      <c r="D171" s="48">
        <f>(D170+C171)*(1+'Early Retirement'!$E$18)</f>
        <v>7241083.5611910755</v>
      </c>
      <c r="E171" s="48">
        <f>E170*(1+'Early Retirement'!$E$17)</f>
        <v>14219406.886493353</v>
      </c>
      <c r="G171" s="45">
        <f t="shared" si="9"/>
        <v>47849</v>
      </c>
      <c r="H171" s="48">
        <f t="shared" si="10"/>
        <v>7241083.5611910755</v>
      </c>
      <c r="I171" s="48">
        <f t="shared" si="11"/>
        <v>14219406.886493353</v>
      </c>
    </row>
    <row r="172" spans="1:9">
      <c r="A172" s="44">
        <v>171</v>
      </c>
      <c r="B172" s="45">
        <f t="shared" si="8"/>
        <v>47880</v>
      </c>
      <c r="C172" s="48">
        <f>IF(MOD(A172-1,12)=0,C171*(1+'Early Retirement'!$D$17),C171)</f>
        <v>11729.828020904062</v>
      </c>
      <c r="D172" s="48">
        <f>(D171+C172)*(1+'Early Retirement'!$E$18)</f>
        <v>7337779.4955017986</v>
      </c>
      <c r="E172" s="48">
        <f>E171*(1+'Early Retirement'!$E$17)</f>
        <v>14291762.060790971</v>
      </c>
      <c r="G172" s="45">
        <f t="shared" si="9"/>
        <v>47880</v>
      </c>
      <c r="H172" s="48">
        <f t="shared" si="10"/>
        <v>7337779.4955017986</v>
      </c>
      <c r="I172" s="48">
        <f t="shared" si="11"/>
        <v>14291762.060790971</v>
      </c>
    </row>
    <row r="173" spans="1:9">
      <c r="A173" s="44">
        <v>172</v>
      </c>
      <c r="B173" s="45">
        <f t="shared" si="8"/>
        <v>47908</v>
      </c>
      <c r="C173" s="48">
        <f>IF(MOD(A173-1,12)=0,C172*(1+'Early Retirement'!$D$17),C172)</f>
        <v>11729.828020904062</v>
      </c>
      <c r="D173" s="48">
        <f>(D172+C173)*(1+'Early Retirement'!$E$18)</f>
        <v>7435608.2146494593</v>
      </c>
      <c r="E173" s="48">
        <f>E172*(1+'Early Retirement'!$E$17)</f>
        <v>14364485.412980214</v>
      </c>
      <c r="G173" s="45">
        <f t="shared" si="9"/>
        <v>47908</v>
      </c>
      <c r="H173" s="48">
        <f t="shared" si="10"/>
        <v>7435608.2146494593</v>
      </c>
      <c r="I173" s="48">
        <f t="shared" si="11"/>
        <v>14364485.412980214</v>
      </c>
    </row>
    <row r="174" spans="1:9">
      <c r="A174" s="44">
        <v>173</v>
      </c>
      <c r="B174" s="45">
        <f t="shared" si="8"/>
        <v>47939</v>
      </c>
      <c r="C174" s="48">
        <f>IF(MOD(A174-1,12)=0,C173*(1+'Early Retirement'!$D$17),C173)</f>
        <v>11729.828020904062</v>
      </c>
      <c r="D174" s="48">
        <f>(D173+C174)*(1+'Early Retirement'!$E$18)</f>
        <v>7534582.9891143106</v>
      </c>
      <c r="E174" s="48">
        <f>E173*(1+'Early Retirement'!$E$17)</f>
        <v>14437578.816527095</v>
      </c>
      <c r="G174" s="45">
        <f t="shared" si="9"/>
        <v>47939</v>
      </c>
      <c r="H174" s="48">
        <f t="shared" si="10"/>
        <v>7534582.9891143106</v>
      </c>
      <c r="I174" s="48">
        <f t="shared" si="11"/>
        <v>14437578.816527095</v>
      </c>
    </row>
    <row r="175" spans="1:9">
      <c r="A175" s="44">
        <v>174</v>
      </c>
      <c r="B175" s="45">
        <f t="shared" si="8"/>
        <v>47969</v>
      </c>
      <c r="C175" s="48">
        <f>IF(MOD(A175-1,12)=0,C174*(1+'Early Retirement'!$D$17),C174)</f>
        <v>11729.828020904062</v>
      </c>
      <c r="D175" s="48">
        <f>(D174+C175)*(1+'Early Retirement'!$E$18)</f>
        <v>7634717.2448391784</v>
      </c>
      <c r="E175" s="48">
        <f>E174*(1+'Early Retirement'!$E$17)</f>
        <v>14511044.154430723</v>
      </c>
      <c r="G175" s="45">
        <f t="shared" si="9"/>
        <v>47969</v>
      </c>
      <c r="H175" s="48">
        <f t="shared" si="10"/>
        <v>7634717.2448391784</v>
      </c>
      <c r="I175" s="48">
        <f t="shared" si="11"/>
        <v>14511044.154430723</v>
      </c>
    </row>
    <row r="176" spans="1:9">
      <c r="A176" s="44">
        <v>175</v>
      </c>
      <c r="B176" s="45">
        <f t="shared" si="8"/>
        <v>48000</v>
      </c>
      <c r="C176" s="48">
        <f>IF(MOD(A176-1,12)=0,C175*(1+'Early Retirement'!$D$17),C175)</f>
        <v>11729.828020904062</v>
      </c>
      <c r="D176" s="48">
        <f>(D175+C176)*(1+'Early Retirement'!$E$18)</f>
        <v>7736024.5650506942</v>
      </c>
      <c r="E176" s="48">
        <f>E175*(1+'Early Retirement'!$E$17)</f>
        <v>14584883.319271808</v>
      </c>
      <c r="G176" s="45">
        <f t="shared" si="9"/>
        <v>48000</v>
      </c>
      <c r="H176" s="48">
        <f t="shared" si="10"/>
        <v>7736024.5650506942</v>
      </c>
      <c r="I176" s="48">
        <f t="shared" si="11"/>
        <v>14584883.319271808</v>
      </c>
    </row>
    <row r="177" spans="1:9">
      <c r="A177" s="44">
        <v>176</v>
      </c>
      <c r="B177" s="45">
        <f t="shared" si="8"/>
        <v>48030</v>
      </c>
      <c r="C177" s="48">
        <f>IF(MOD(A177-1,12)=0,C176*(1+'Early Retirement'!$D$17),C176)</f>
        <v>11729.828020904062</v>
      </c>
      <c r="D177" s="48">
        <f>(D176+C177)*(1+'Early Retirement'!$E$18)</f>
        <v>7838518.6921018614</v>
      </c>
      <c r="E177" s="48">
        <f>E176*(1+'Early Retirement'!$E$17)</f>
        <v>14659098.213261425</v>
      </c>
      <c r="G177" s="45">
        <f t="shared" si="9"/>
        <v>48030</v>
      </c>
      <c r="H177" s="48">
        <f t="shared" si="10"/>
        <v>7838518.6921018614</v>
      </c>
      <c r="I177" s="48">
        <f t="shared" si="11"/>
        <v>14659098.213261425</v>
      </c>
    </row>
    <row r="178" spans="1:9">
      <c r="A178" s="44">
        <v>177</v>
      </c>
      <c r="B178" s="45">
        <f t="shared" si="8"/>
        <v>48061</v>
      </c>
      <c r="C178" s="48">
        <f>IF(MOD(A178-1,12)=0,C177*(1+'Early Retirement'!$D$17),C177)</f>
        <v>11729.828020904062</v>
      </c>
      <c r="D178" s="48">
        <f>(D177+C178)*(1+'Early Retirement'!$E$18)</f>
        <v>7942213.5293362057</v>
      </c>
      <c r="E178" s="48">
        <f>E177*(1+'Early Retirement'!$E$17)</f>
        <v>14733690.748290008</v>
      </c>
      <c r="G178" s="45">
        <f t="shared" si="9"/>
        <v>48061</v>
      </c>
      <c r="H178" s="48">
        <f t="shared" si="10"/>
        <v>7942213.5293362057</v>
      </c>
      <c r="I178" s="48">
        <f t="shared" si="11"/>
        <v>14733690.748290008</v>
      </c>
    </row>
    <row r="179" spans="1:9">
      <c r="A179" s="44">
        <v>178</v>
      </c>
      <c r="B179" s="45">
        <f t="shared" si="8"/>
        <v>48092</v>
      </c>
      <c r="C179" s="48">
        <f>IF(MOD(A179-1,12)=0,C178*(1+'Early Retirement'!$D$17),C178)</f>
        <v>11729.828020904062</v>
      </c>
      <c r="D179" s="48">
        <f>(D178+C179)*(1+'Early Retirement'!$E$18)</f>
        <v>8047123.1429737685</v>
      </c>
      <c r="E179" s="48">
        <f>E178*(1+'Early Retirement'!$E$17)</f>
        <v>14808662.84597661</v>
      </c>
      <c r="G179" s="45">
        <f t="shared" si="9"/>
        <v>48092</v>
      </c>
      <c r="H179" s="48">
        <f t="shared" si="10"/>
        <v>8047123.1429737685</v>
      </c>
      <c r="I179" s="48">
        <f t="shared" si="11"/>
        <v>14808662.84597661</v>
      </c>
    </row>
    <row r="180" spans="1:9">
      <c r="A180" s="44">
        <v>179</v>
      </c>
      <c r="B180" s="45">
        <f t="shared" si="8"/>
        <v>48122</v>
      </c>
      <c r="C180" s="48">
        <f>IF(MOD(A180-1,12)=0,C179*(1+'Early Retirement'!$D$17),C179)</f>
        <v>11729.828020904062</v>
      </c>
      <c r="D180" s="48">
        <f>(D179+C180)*(1+'Early Retirement'!$E$18)</f>
        <v>8153261.7640191885</v>
      </c>
      <c r="E180" s="48">
        <f>E179*(1+'Early Retirement'!$E$17)</f>
        <v>14884016.437718404</v>
      </c>
      <c r="G180" s="45">
        <f t="shared" si="9"/>
        <v>48122</v>
      </c>
      <c r="H180" s="48">
        <f t="shared" si="10"/>
        <v>8153261.7640191885</v>
      </c>
      <c r="I180" s="48">
        <f t="shared" si="11"/>
        <v>14884016.437718404</v>
      </c>
    </row>
    <row r="181" spans="1:9">
      <c r="A181" s="44">
        <v>180</v>
      </c>
      <c r="B181" s="45">
        <f t="shared" si="8"/>
        <v>48153</v>
      </c>
      <c r="C181" s="48">
        <f>IF(MOD(A181-1,12)=0,C180*(1+'Early Retirement'!$D$17),C180)</f>
        <v>11729.828020904062</v>
      </c>
      <c r="D181" s="48">
        <f>(D180+C181)*(1+'Early Retirement'!$E$18)</f>
        <v>8260643.790192144</v>
      </c>
      <c r="E181" s="48">
        <f>E180*(1+'Early Retirement'!$E$17)</f>
        <v>14959753.464740444</v>
      </c>
      <c r="G181" s="45">
        <f t="shared" si="9"/>
        <v>48153</v>
      </c>
      <c r="H181" s="48">
        <f t="shared" si="10"/>
        <v>8260643.790192144</v>
      </c>
      <c r="I181" s="48">
        <f t="shared" si="11"/>
        <v>14959753.464740444</v>
      </c>
    </row>
    <row r="182" spans="1:9">
      <c r="A182" s="44">
        <v>181</v>
      </c>
      <c r="B182" s="45">
        <f t="shared" si="8"/>
        <v>48183</v>
      </c>
      <c r="C182" s="48">
        <f>IF(MOD(A182-1,12)=0,C181*(1+'Early Retirement'!$D$17),C181)</f>
        <v>12466.461220616837</v>
      </c>
      <c r="D182" s="48">
        <f>(D181+C182)*(1+'Early Retirement'!$E$18)</f>
        <v>8370029.0506768478</v>
      </c>
      <c r="E182" s="48">
        <f>E181*(1+'Early Retirement'!$E$17)</f>
        <v>15035875.878145665</v>
      </c>
      <c r="G182" s="45">
        <f t="shared" si="9"/>
        <v>48183</v>
      </c>
      <c r="H182" s="48">
        <f t="shared" si="10"/>
        <v>8370029.0506768478</v>
      </c>
      <c r="I182" s="48">
        <f t="shared" si="11"/>
        <v>15035875.878145665</v>
      </c>
    </row>
    <row r="183" spans="1:9">
      <c r="A183" s="44">
        <v>182</v>
      </c>
      <c r="B183" s="45">
        <f t="shared" si="8"/>
        <v>48214</v>
      </c>
      <c r="C183" s="48">
        <f>IF(MOD(A183-1,12)=0,C182*(1+'Early Retirement'!$D$17),C182)</f>
        <v>12466.461220616837</v>
      </c>
      <c r="D183" s="48">
        <f>(D182+C183)*(1+'Early Retirement'!$E$18)</f>
        <v>8480695.7504003868</v>
      </c>
      <c r="E183" s="48">
        <f>E182*(1+'Early Retirement'!$E$17)</f>
        <v>15112385.638965152</v>
      </c>
      <c r="G183" s="45">
        <f t="shared" si="9"/>
        <v>48214</v>
      </c>
      <c r="H183" s="48">
        <f t="shared" si="10"/>
        <v>8480695.7504003868</v>
      </c>
      <c r="I183" s="48">
        <f t="shared" si="11"/>
        <v>15112385.638965152</v>
      </c>
    </row>
    <row r="184" spans="1:9">
      <c r="A184" s="44">
        <v>183</v>
      </c>
      <c r="B184" s="45">
        <f t="shared" si="8"/>
        <v>48245</v>
      </c>
      <c r="C184" s="48">
        <f>IF(MOD(A184-1,12)=0,C183*(1+'Early Retirement'!$D$17),C183)</f>
        <v>12466.461220616837</v>
      </c>
      <c r="D184" s="48">
        <f>(D183+C184)*(1+'Early Retirement'!$E$18)</f>
        <v>8592658.9013169818</v>
      </c>
      <c r="E184" s="48">
        <f>E183*(1+'Early Retirement'!$E$17)</f>
        <v>15189284.718208659</v>
      </c>
      <c r="G184" s="45">
        <f t="shared" si="9"/>
        <v>48245</v>
      </c>
      <c r="H184" s="48">
        <f t="shared" si="10"/>
        <v>8592658.9013169818</v>
      </c>
      <c r="I184" s="48">
        <f t="shared" si="11"/>
        <v>15189284.718208659</v>
      </c>
    </row>
    <row r="185" spans="1:9">
      <c r="A185" s="44">
        <v>184</v>
      </c>
      <c r="B185" s="45">
        <f t="shared" si="8"/>
        <v>48274</v>
      </c>
      <c r="C185" s="48">
        <f>IF(MOD(A185-1,12)=0,C184*(1+'Early Retirement'!$D$17),C184)</f>
        <v>12466.461220616837</v>
      </c>
      <c r="D185" s="48">
        <f>(D184+C185)*(1+'Early Retirement'!$E$18)</f>
        <v>8705933.6912446488</v>
      </c>
      <c r="E185" s="48">
        <f>E184*(1+'Early Retirement'!$E$17)</f>
        <v>15266575.096915387</v>
      </c>
      <c r="G185" s="45">
        <f t="shared" si="9"/>
        <v>48274</v>
      </c>
      <c r="H185" s="48">
        <f t="shared" si="10"/>
        <v>8705933.6912446488</v>
      </c>
      <c r="I185" s="48">
        <f t="shared" si="11"/>
        <v>15266575.096915387</v>
      </c>
    </row>
    <row r="186" spans="1:9">
      <c r="A186" s="44">
        <v>185</v>
      </c>
      <c r="B186" s="45">
        <f t="shared" si="8"/>
        <v>48305</v>
      </c>
      <c r="C186" s="48">
        <f>IF(MOD(A186-1,12)=0,C185*(1+'Early Retirement'!$D$17),C185)</f>
        <v>12466.461220616837</v>
      </c>
      <c r="D186" s="48">
        <f>(D185+C186)*(1+'Early Retirement'!$E$18)</f>
        <v>8820535.4859254323</v>
      </c>
      <c r="E186" s="48">
        <f>E185*(1+'Early Retirement'!$E$17)</f>
        <v>15344258.766205013</v>
      </c>
      <c r="G186" s="45">
        <f t="shared" si="9"/>
        <v>48305</v>
      </c>
      <c r="H186" s="48">
        <f t="shared" si="10"/>
        <v>8820535.4859254323</v>
      </c>
      <c r="I186" s="48">
        <f t="shared" si="11"/>
        <v>15344258.766205013</v>
      </c>
    </row>
    <row r="187" spans="1:9">
      <c r="A187" s="44">
        <v>186</v>
      </c>
      <c r="B187" s="45">
        <f t="shared" si="8"/>
        <v>48335</v>
      </c>
      <c r="C187" s="48">
        <f>IF(MOD(A187-1,12)=0,C186*(1+'Early Retirement'!$D$17),C186)</f>
        <v>12466.461220616837</v>
      </c>
      <c r="D187" s="48">
        <f>(D186+C187)*(1+'Early Retirement'!$E$18)</f>
        <v>8936479.8311097678</v>
      </c>
      <c r="E187" s="48">
        <f>E186*(1+'Early Retirement'!$E$17)</f>
        <v>15422337.727328988</v>
      </c>
      <c r="G187" s="45">
        <f t="shared" si="9"/>
        <v>48335</v>
      </c>
      <c r="H187" s="48">
        <f t="shared" si="10"/>
        <v>8936479.8311097678</v>
      </c>
      <c r="I187" s="48">
        <f t="shared" si="11"/>
        <v>15422337.727328988</v>
      </c>
    </row>
    <row r="188" spans="1:9">
      <c r="A188" s="44">
        <v>187</v>
      </c>
      <c r="B188" s="45">
        <f t="shared" si="8"/>
        <v>48366</v>
      </c>
      <c r="C188" s="48">
        <f>IF(MOD(A188-1,12)=0,C187*(1+'Early Retirement'!$D$17),C187)</f>
        <v>12466.461220616837</v>
      </c>
      <c r="D188" s="48">
        <f>(D187+C188)*(1+'Early Retirement'!$E$18)</f>
        <v>9053782.4546652641</v>
      </c>
      <c r="E188" s="48">
        <f>E187*(1+'Early Retirement'!$E$17)</f>
        <v>15500813.991722094</v>
      </c>
      <c r="G188" s="45">
        <f t="shared" si="9"/>
        <v>48366</v>
      </c>
      <c r="H188" s="48">
        <f t="shared" si="10"/>
        <v>9053782.4546652641</v>
      </c>
      <c r="I188" s="48">
        <f t="shared" si="11"/>
        <v>15500813.991722094</v>
      </c>
    </row>
    <row r="189" spans="1:9">
      <c r="A189" s="44">
        <v>188</v>
      </c>
      <c r="B189" s="45">
        <f t="shared" si="8"/>
        <v>48396</v>
      </c>
      <c r="C189" s="48">
        <f>IF(MOD(A189-1,12)=0,C188*(1+'Early Retirement'!$D$17),C188)</f>
        <v>12466.461220616837</v>
      </c>
      <c r="D189" s="48">
        <f>(D188+C189)*(1+'Early Retirement'!$E$18)</f>
        <v>9172459.2687101942</v>
      </c>
      <c r="E189" s="48">
        <f>E188*(1+'Early Retirement'!$E$17)</f>
        <v>15579689.581054257</v>
      </c>
      <c r="G189" s="45">
        <f t="shared" si="9"/>
        <v>48396</v>
      </c>
      <c r="H189" s="48">
        <f t="shared" si="10"/>
        <v>9172459.2687101942</v>
      </c>
      <c r="I189" s="48">
        <f t="shared" si="11"/>
        <v>15579689.581054257</v>
      </c>
    </row>
    <row r="190" spans="1:9">
      <c r="A190" s="44">
        <v>189</v>
      </c>
      <c r="B190" s="45">
        <f t="shared" si="8"/>
        <v>48427</v>
      </c>
      <c r="C190" s="48">
        <f>IF(MOD(A190-1,12)=0,C189*(1+'Early Retirement'!$D$17),C189)</f>
        <v>12466.461220616837</v>
      </c>
      <c r="D190" s="48">
        <f>(D189+C190)*(1+'Early Retirement'!$E$18)</f>
        <v>9292526.3717719745</v>
      </c>
      <c r="E190" s="48">
        <f>E189*(1+'Early Retirement'!$E$17)</f>
        <v>15658966.527282635</v>
      </c>
      <c r="G190" s="45">
        <f t="shared" si="9"/>
        <v>48427</v>
      </c>
      <c r="H190" s="48">
        <f t="shared" si="10"/>
        <v>9292526.3717719745</v>
      </c>
      <c r="I190" s="48">
        <f t="shared" si="11"/>
        <v>15658966.527282635</v>
      </c>
    </row>
    <row r="191" spans="1:9">
      <c r="A191" s="44">
        <v>190</v>
      </c>
      <c r="B191" s="45">
        <f t="shared" si="8"/>
        <v>48458</v>
      </c>
      <c r="C191" s="48">
        <f>IF(MOD(A191-1,12)=0,C190*(1+'Early Retirement'!$D$17),C190)</f>
        <v>12466.461220616837</v>
      </c>
      <c r="D191" s="48">
        <f>(D190+C191)*(1+'Early Retirement'!$E$18)</f>
        <v>9414000.0509709306</v>
      </c>
      <c r="E191" s="48">
        <f>E190*(1+'Early Retirement'!$E$17)</f>
        <v>15738646.872703955</v>
      </c>
      <c r="G191" s="45">
        <f t="shared" si="9"/>
        <v>48458</v>
      </c>
      <c r="H191" s="48">
        <f t="shared" si="10"/>
        <v>9414000.0509709306</v>
      </c>
      <c r="I191" s="48">
        <f t="shared" si="11"/>
        <v>15738646.872703955</v>
      </c>
    </row>
    <row r="192" spans="1:9">
      <c r="A192" s="44">
        <v>191</v>
      </c>
      <c r="B192" s="45">
        <f t="shared" si="8"/>
        <v>48488</v>
      </c>
      <c r="C192" s="48">
        <f>IF(MOD(A192-1,12)=0,C191*(1+'Early Retirement'!$D$17),C191)</f>
        <v>12466.461220616837</v>
      </c>
      <c r="D192" s="48">
        <f>(D191+C192)*(1+'Early Retirement'!$E$18)</f>
        <v>9536896.7842296511</v>
      </c>
      <c r="E192" s="48">
        <f>E191*(1+'Early Retirement'!$E$17)</f>
        <v>15818732.670007134</v>
      </c>
      <c r="G192" s="45">
        <f t="shared" si="9"/>
        <v>48488</v>
      </c>
      <c r="H192" s="48">
        <f t="shared" si="10"/>
        <v>9536896.7842296511</v>
      </c>
      <c r="I192" s="48">
        <f t="shared" si="11"/>
        <v>15818732.670007134</v>
      </c>
    </row>
    <row r="193" spans="1:9">
      <c r="A193" s="44">
        <v>192</v>
      </c>
      <c r="B193" s="45">
        <f t="shared" si="8"/>
        <v>48519</v>
      </c>
      <c r="C193" s="48">
        <f>IF(MOD(A193-1,12)=0,C192*(1+'Early Retirement'!$D$17),C192)</f>
        <v>12466.461220616837</v>
      </c>
      <c r="D193" s="48">
        <f>(D192+C193)*(1+'Early Retirement'!$E$18)</f>
        <v>9661233.2425082196</v>
      </c>
      <c r="E193" s="48">
        <f>E192*(1+'Early Retirement'!$E$17)</f>
        <v>15899225.982326157</v>
      </c>
      <c r="G193" s="45">
        <f t="shared" si="9"/>
        <v>48519</v>
      </c>
      <c r="H193" s="48">
        <f t="shared" si="10"/>
        <v>9661233.2425082196</v>
      </c>
      <c r="I193" s="48">
        <f t="shared" si="11"/>
        <v>15899225.982326157</v>
      </c>
    </row>
    <row r="194" spans="1:9">
      <c r="A194" s="44">
        <v>193</v>
      </c>
      <c r="B194" s="45">
        <f t="shared" si="8"/>
        <v>48549</v>
      </c>
      <c r="C194" s="48">
        <f>IF(MOD(A194-1,12)=0,C193*(1+'Early Retirement'!$D$17),C193)</f>
        <v>13249.354985271573</v>
      </c>
      <c r="D194" s="48">
        <f>(D193+C194)*(1+'Early Retirement'!$E$18)</f>
        <v>9787818.3573656939</v>
      </c>
      <c r="E194" s="48">
        <f>E193*(1+'Early Retirement'!$E$17)</f>
        <v>15980128.883293224</v>
      </c>
      <c r="G194" s="45">
        <f t="shared" si="9"/>
        <v>48549</v>
      </c>
      <c r="H194" s="48">
        <f t="shared" si="10"/>
        <v>9787818.3573656939</v>
      </c>
      <c r="I194" s="48">
        <f t="shared" si="11"/>
        <v>15980128.883293224</v>
      </c>
    </row>
    <row r="195" spans="1:9">
      <c r="A195" s="44">
        <v>194</v>
      </c>
      <c r="B195" s="45">
        <f t="shared" ref="B195:B226" si="12">EDATE(B194,1)</f>
        <v>48580</v>
      </c>
      <c r="C195" s="48">
        <f>IF(MOD(A195-1,12)=0,C194*(1+'Early Retirement'!$D$17),C194)</f>
        <v>13249.354985271573</v>
      </c>
      <c r="D195" s="48">
        <f>(D194+C195)*(1+'Early Retirement'!$E$18)</f>
        <v>9915886.4063270129</v>
      </c>
      <c r="E195" s="48">
        <f>E194*(1+'Early Retirement'!$E$17)</f>
        <v>16061443.457092175</v>
      </c>
      <c r="G195" s="45">
        <f t="shared" ref="G195:G258" si="13">IF(OR(D195&lt;E195,AND(D195&gt;E195,D194&lt;E194)),B195,#N/A)</f>
        <v>48580</v>
      </c>
      <c r="H195" s="48">
        <f t="shared" ref="H195:H258" si="14">IF(OR(D195&lt;E195,AND(D195&gt;E195,D194&lt;E194)),D195,#N/A)</f>
        <v>9915886.4063270129</v>
      </c>
      <c r="I195" s="48">
        <f t="shared" ref="I195:I258" si="15">IF(OR(D195&lt;E195,AND(D195&gt;E195,D194&lt;E194)),E195,#N/A)</f>
        <v>16061443.457092175</v>
      </c>
    </row>
    <row r="196" spans="1:9">
      <c r="A196" s="44">
        <v>195</v>
      </c>
      <c r="B196" s="45">
        <f t="shared" si="12"/>
        <v>48611</v>
      </c>
      <c r="C196" s="48">
        <f>IF(MOD(A196-1,12)=0,C195*(1+'Early Retirement'!$D$17),C195)</f>
        <v>13249.354985271573</v>
      </c>
      <c r="D196" s="48">
        <f>(D195+C196)*(1+'Early Retirement'!$E$18)</f>
        <v>10045454.761842001</v>
      </c>
      <c r="E196" s="48">
        <f>E195*(1+'Early Retirement'!$E$17)</f>
        <v>16143171.798512176</v>
      </c>
      <c r="G196" s="45">
        <f t="shared" si="13"/>
        <v>48611</v>
      </c>
      <c r="H196" s="48">
        <f t="shared" si="14"/>
        <v>10045454.761842001</v>
      </c>
      <c r="I196" s="48">
        <f t="shared" si="15"/>
        <v>16143171.798512176</v>
      </c>
    </row>
    <row r="197" spans="1:9">
      <c r="A197" s="44">
        <v>196</v>
      </c>
      <c r="B197" s="45">
        <f t="shared" si="12"/>
        <v>48639</v>
      </c>
      <c r="C197" s="48">
        <f>IF(MOD(A197-1,12)=0,C196*(1+'Early Retirement'!$D$17),C196)</f>
        <v>13249.354985271573</v>
      </c>
      <c r="D197" s="48">
        <f>(D196+C197)*(1+'Early Retirement'!$E$18)</f>
        <v>10176540.999877291</v>
      </c>
      <c r="E197" s="48">
        <f>E196*(1+'Early Retirement'!$E$17)</f>
        <v>16225316.013001686</v>
      </c>
      <c r="G197" s="45">
        <f t="shared" si="13"/>
        <v>48639</v>
      </c>
      <c r="H197" s="48">
        <f t="shared" si="14"/>
        <v>10176540.999877291</v>
      </c>
      <c r="I197" s="48">
        <f t="shared" si="15"/>
        <v>16225316.013001686</v>
      </c>
    </row>
    <row r="198" spans="1:9">
      <c r="A198" s="44">
        <v>197</v>
      </c>
      <c r="B198" s="45">
        <f t="shared" si="12"/>
        <v>48670</v>
      </c>
      <c r="C198" s="48">
        <f>IF(MOD(A198-1,12)=0,C197*(1+'Early Retirement'!$D$17),C197)</f>
        <v>13249.354985271573</v>
      </c>
      <c r="D198" s="48">
        <f>(D197+C198)*(1+'Early Retirement'!$E$18)</f>
        <v>10309162.902300499</v>
      </c>
      <c r="E198" s="48">
        <f>E197*(1+'Early Retirement'!$E$17)</f>
        <v>16307878.216722701</v>
      </c>
      <c r="G198" s="45">
        <f t="shared" si="13"/>
        <v>48670</v>
      </c>
      <c r="H198" s="48">
        <f t="shared" si="14"/>
        <v>10309162.902300499</v>
      </c>
      <c r="I198" s="48">
        <f t="shared" si="15"/>
        <v>16307878.216722701</v>
      </c>
    </row>
    <row r="199" spans="1:9">
      <c r="A199" s="44">
        <v>198</v>
      </c>
      <c r="B199" s="45">
        <f t="shared" si="12"/>
        <v>48700</v>
      </c>
      <c r="C199" s="48">
        <f>IF(MOD(A199-1,12)=0,C198*(1+'Early Retirement'!$D$17),C198)</f>
        <v>13249.354985271573</v>
      </c>
      <c r="D199" s="48">
        <f>(D198+C199)*(1+'Early Retirement'!$E$18)</f>
        <v>10443338.459292348</v>
      </c>
      <c r="E199" s="48">
        <f>E198*(1+'Early Retirement'!$E$17)</f>
        <v>16390860.536605261</v>
      </c>
      <c r="G199" s="45">
        <f t="shared" si="13"/>
        <v>48700</v>
      </c>
      <c r="H199" s="48">
        <f t="shared" si="14"/>
        <v>10443338.459292348</v>
      </c>
      <c r="I199" s="48">
        <f t="shared" si="15"/>
        <v>16390860.536605261</v>
      </c>
    </row>
    <row r="200" spans="1:9">
      <c r="A200" s="44">
        <v>199</v>
      </c>
      <c r="B200" s="45">
        <f t="shared" si="12"/>
        <v>48731</v>
      </c>
      <c r="C200" s="48">
        <f>IF(MOD(A200-1,12)=0,C199*(1+'Early Retirement'!$D$17),C199)</f>
        <v>13249.354985271573</v>
      </c>
      <c r="D200" s="48">
        <f>(D199+C200)*(1+'Early Retirement'!$E$18)</f>
        <v>10579085.871787032</v>
      </c>
      <c r="E200" s="48">
        <f>E199*(1+'Early Retirement'!$E$17)</f>
        <v>16474265.110402254</v>
      </c>
      <c r="G200" s="45">
        <f t="shared" si="13"/>
        <v>48731</v>
      </c>
      <c r="H200" s="48">
        <f t="shared" si="14"/>
        <v>10579085.871787032</v>
      </c>
      <c r="I200" s="48">
        <f t="shared" si="15"/>
        <v>16474265.110402254</v>
      </c>
    </row>
    <row r="201" spans="1:9">
      <c r="A201" s="44">
        <v>200</v>
      </c>
      <c r="B201" s="45">
        <f t="shared" si="12"/>
        <v>48761</v>
      </c>
      <c r="C201" s="48">
        <f>IF(MOD(A201-1,12)=0,C200*(1+'Early Retirement'!$D$17),C200)</f>
        <v>13249.354985271573</v>
      </c>
      <c r="D201" s="48">
        <f>(D200+C201)*(1+'Early Retirement'!$E$18)</f>
        <v>10716423.553941177</v>
      </c>
      <c r="E201" s="48">
        <f>E200*(1+'Early Retirement'!$E$17)</f>
        <v>16558094.086744478</v>
      </c>
      <c r="G201" s="45">
        <f t="shared" si="13"/>
        <v>48761</v>
      </c>
      <c r="H201" s="48">
        <f t="shared" si="14"/>
        <v>10716423.553941177</v>
      </c>
      <c r="I201" s="48">
        <f t="shared" si="15"/>
        <v>16558094.086744478</v>
      </c>
    </row>
    <row r="202" spans="1:9">
      <c r="A202" s="44">
        <v>201</v>
      </c>
      <c r="B202" s="45">
        <f t="shared" si="12"/>
        <v>48792</v>
      </c>
      <c r="C202" s="48">
        <f>IF(MOD(A202-1,12)=0,C201*(1+'Early Retirement'!$D$17),C201)</f>
        <v>13249.354985271573</v>
      </c>
      <c r="D202" s="48">
        <f>(D201+C202)*(1+'Early Retirement'!$E$18)</f>
        <v>10855370.135631723</v>
      </c>
      <c r="E202" s="48">
        <f>E201*(1+'Early Retirement'!$E$17)</f>
        <v>16642349.625195997</v>
      </c>
      <c r="G202" s="45">
        <f t="shared" si="13"/>
        <v>48792</v>
      </c>
      <c r="H202" s="48">
        <f t="shared" si="14"/>
        <v>10855370.135631723</v>
      </c>
      <c r="I202" s="48">
        <f t="shared" si="15"/>
        <v>16642349.625195997</v>
      </c>
    </row>
    <row r="203" spans="1:9">
      <c r="A203" s="44">
        <v>202</v>
      </c>
      <c r="B203" s="45">
        <f t="shared" si="12"/>
        <v>48823</v>
      </c>
      <c r="C203" s="48">
        <f>IF(MOD(A203-1,12)=0,C202*(1+'Early Retirement'!$D$17),C202)</f>
        <v>13249.354985271573</v>
      </c>
      <c r="D203" s="48">
        <f>(D202+C203)*(1+'Early Retirement'!$E$18)</f>
        <v>10995944.464983072</v>
      </c>
      <c r="E203" s="48">
        <f>E202*(1+'Early Retirement'!$E$17)</f>
        <v>16727033.896309776</v>
      </c>
      <c r="G203" s="45">
        <f t="shared" si="13"/>
        <v>48823</v>
      </c>
      <c r="H203" s="48">
        <f t="shared" si="14"/>
        <v>10995944.464983072</v>
      </c>
      <c r="I203" s="48">
        <f t="shared" si="15"/>
        <v>16727033.896309776</v>
      </c>
    </row>
    <row r="204" spans="1:9">
      <c r="A204" s="44">
        <v>203</v>
      </c>
      <c r="B204" s="45">
        <f t="shared" si="12"/>
        <v>48853</v>
      </c>
      <c r="C204" s="48">
        <f>IF(MOD(A204-1,12)=0,C203*(1+'Early Retirement'!$D$17),C203)</f>
        <v>13249.354985271573</v>
      </c>
      <c r="D204" s="48">
        <f>(D203+C204)*(1+'Early Retirement'!$E$18)</f>
        <v>11138165.610923836</v>
      </c>
      <c r="E204" s="48">
        <f>E203*(1+'Early Retirement'!$E$17)</f>
        <v>16812149.081683595</v>
      </c>
      <c r="G204" s="45">
        <f t="shared" si="13"/>
        <v>48853</v>
      </c>
      <c r="H204" s="48">
        <f t="shared" si="14"/>
        <v>11138165.610923836</v>
      </c>
      <c r="I204" s="48">
        <f t="shared" si="15"/>
        <v>16812149.081683595</v>
      </c>
    </row>
    <row r="205" spans="1:9">
      <c r="A205" s="44">
        <v>204</v>
      </c>
      <c r="B205" s="45">
        <f t="shared" si="12"/>
        <v>48884</v>
      </c>
      <c r="C205" s="48">
        <f>IF(MOD(A205-1,12)=0,C204*(1+'Early Retirement'!$D$17),C204)</f>
        <v>13249.354985271573</v>
      </c>
      <c r="D205" s="48">
        <f>(D204+C205)*(1+'Early Retirement'!$E$18)</f>
        <v>11282052.865773542</v>
      </c>
      <c r="E205" s="48">
        <f>E204*(1+'Early Retirement'!$E$17)</f>
        <v>16897697.374016251</v>
      </c>
      <c r="G205" s="45">
        <f t="shared" si="13"/>
        <v>48884</v>
      </c>
      <c r="H205" s="48">
        <f t="shared" si="14"/>
        <v>11282052.865773542</v>
      </c>
      <c r="I205" s="48">
        <f t="shared" si="15"/>
        <v>16897697.374016251</v>
      </c>
    </row>
    <row r="206" spans="1:9">
      <c r="A206" s="44">
        <v>205</v>
      </c>
      <c r="B206" s="45">
        <f t="shared" si="12"/>
        <v>48914</v>
      </c>
      <c r="C206" s="48">
        <f>IF(MOD(A206-1,12)=0,C205*(1+'Early Retirement'!$D$17),C205)</f>
        <v>14081.414478346627</v>
      </c>
      <c r="D206" s="48">
        <f>(D205+C206)*(1+'Early Retirement'!$E$18)</f>
        <v>11428467.554860547</v>
      </c>
      <c r="E206" s="48">
        <f>E205*(1+'Early Retirement'!$E$17)</f>
        <v>16983680.977164052</v>
      </c>
      <c r="G206" s="45">
        <f t="shared" si="13"/>
        <v>48914</v>
      </c>
      <c r="H206" s="48">
        <f t="shared" si="14"/>
        <v>11428467.554860547</v>
      </c>
      <c r="I206" s="48">
        <f t="shared" si="15"/>
        <v>16983680.977164052</v>
      </c>
    </row>
    <row r="207" spans="1:9">
      <c r="A207" s="44">
        <v>206</v>
      </c>
      <c r="B207" s="45">
        <f t="shared" si="12"/>
        <v>48945</v>
      </c>
      <c r="C207" s="48">
        <f>IF(MOD(A207-1,12)=0,C206*(1+'Early Retirement'!$D$17),C206)</f>
        <v>14081.414478346627</v>
      </c>
      <c r="D207" s="48">
        <f>(D206+C207)*(1+'Early Retirement'!$E$18)</f>
        <v>11576597.479866052</v>
      </c>
      <c r="E207" s="48">
        <f>E206*(1+'Early Retirement'!$E$17)</f>
        <v>17070102.106197577</v>
      </c>
      <c r="G207" s="45">
        <f t="shared" si="13"/>
        <v>48945</v>
      </c>
      <c r="H207" s="48">
        <f t="shared" si="14"/>
        <v>11576597.479866052</v>
      </c>
      <c r="I207" s="48">
        <f t="shared" si="15"/>
        <v>17070102.106197577</v>
      </c>
    </row>
    <row r="208" spans="1:9">
      <c r="A208" s="44">
        <v>207</v>
      </c>
      <c r="B208" s="45">
        <f t="shared" si="12"/>
        <v>48976</v>
      </c>
      <c r="C208" s="48">
        <f>IF(MOD(A208-1,12)=0,C207*(1+'Early Retirement'!$D$17),C207)</f>
        <v>14081.414478346627</v>
      </c>
      <c r="D208" s="48">
        <f>(D207+C208)*(1+'Early Retirement'!$E$18)</f>
        <v>11726462.734636342</v>
      </c>
      <c r="E208" s="48">
        <f>E207*(1+'Early Retirement'!$E$17)</f>
        <v>17156962.987458754</v>
      </c>
      <c r="G208" s="45">
        <f t="shared" si="13"/>
        <v>48976</v>
      </c>
      <c r="H208" s="48">
        <f t="shared" si="14"/>
        <v>11726462.734636342</v>
      </c>
      <c r="I208" s="48">
        <f t="shared" si="15"/>
        <v>17156962.987458754</v>
      </c>
    </row>
    <row r="209" spans="1:9">
      <c r="A209" s="44">
        <v>208</v>
      </c>
      <c r="B209" s="45">
        <f t="shared" si="12"/>
        <v>49004</v>
      </c>
      <c r="C209" s="48">
        <f>IF(MOD(A209-1,12)=0,C208*(1+'Early Retirement'!$D$17),C208)</f>
        <v>14081.414478346627</v>
      </c>
      <c r="D209" s="48">
        <f>(D208+C209)*(1+'Early Retirement'!$E$18)</f>
        <v>11878083.648415439</v>
      </c>
      <c r="E209" s="48">
        <f>E208*(1+'Early Retirement'!$E$17)</f>
        <v>17244265.858618207</v>
      </c>
      <c r="G209" s="45">
        <f t="shared" si="13"/>
        <v>49004</v>
      </c>
      <c r="H209" s="48">
        <f t="shared" si="14"/>
        <v>11878083.648415439</v>
      </c>
      <c r="I209" s="48">
        <f t="shared" si="15"/>
        <v>17244265.858618207</v>
      </c>
    </row>
    <row r="210" spans="1:9">
      <c r="A210" s="44">
        <v>209</v>
      </c>
      <c r="B210" s="45">
        <f t="shared" si="12"/>
        <v>49035</v>
      </c>
      <c r="C210" s="48">
        <f>IF(MOD(A210-1,12)=0,C209*(1+'Early Retirement'!$D$17),C209)</f>
        <v>14081.414478346627</v>
      </c>
      <c r="D210" s="48">
        <f>(D209+C210)*(1+'Early Retirement'!$E$18)</f>
        <v>12031480.788602769</v>
      </c>
      <c r="E210" s="48">
        <f>E209*(1+'Early Retirement'!$E$17)</f>
        <v>17332012.968732901</v>
      </c>
      <c r="G210" s="45">
        <f t="shared" si="13"/>
        <v>49035</v>
      </c>
      <c r="H210" s="48">
        <f t="shared" si="14"/>
        <v>12031480.788602769</v>
      </c>
      <c r="I210" s="48">
        <f t="shared" si="15"/>
        <v>17332012.968732901</v>
      </c>
    </row>
    <row r="211" spans="1:9">
      <c r="A211" s="44">
        <v>210</v>
      </c>
      <c r="B211" s="45">
        <f t="shared" si="12"/>
        <v>49065</v>
      </c>
      <c r="C211" s="48">
        <f>IF(MOD(A211-1,12)=0,C210*(1+'Early Retirement'!$D$17),C210)</f>
        <v>14081.414478346627</v>
      </c>
      <c r="D211" s="48">
        <f>(D210+C211)*(1+'Early Retirement'!$E$18)</f>
        <v>12186674.963543138</v>
      </c>
      <c r="E211" s="48">
        <f>E210*(1+'Early Retirement'!$E$17)</f>
        <v>17420206.578304086</v>
      </c>
      <c r="G211" s="45">
        <f t="shared" si="13"/>
        <v>49065</v>
      </c>
      <c r="H211" s="48">
        <f t="shared" si="14"/>
        <v>12186674.963543138</v>
      </c>
      <c r="I211" s="48">
        <f t="shared" si="15"/>
        <v>17420206.578304086</v>
      </c>
    </row>
    <row r="212" spans="1:9">
      <c r="A212" s="44">
        <v>211</v>
      </c>
      <c r="B212" s="45">
        <f t="shared" si="12"/>
        <v>49096</v>
      </c>
      <c r="C212" s="48">
        <f>IF(MOD(A212-1,12)=0,C211*(1+'Early Retirement'!$D$17),C211)</f>
        <v>14081.414478346627</v>
      </c>
      <c r="D212" s="48">
        <f>(D211+C212)*(1+'Early Retirement'!$E$18)</f>
        <v>12343687.225349378</v>
      </c>
      <c r="E212" s="48">
        <f>E211*(1+'Early Retirement'!$E$17)</f>
        <v>17508848.959335532</v>
      </c>
      <c r="G212" s="45">
        <f t="shared" si="13"/>
        <v>49096</v>
      </c>
      <c r="H212" s="48">
        <f t="shared" si="14"/>
        <v>12343687.225349378</v>
      </c>
      <c r="I212" s="48">
        <f t="shared" si="15"/>
        <v>17508848.959335532</v>
      </c>
    </row>
    <row r="213" spans="1:9">
      <c r="A213" s="44">
        <v>212</v>
      </c>
      <c r="B213" s="45">
        <f t="shared" si="12"/>
        <v>49126</v>
      </c>
      <c r="C213" s="48">
        <f>IF(MOD(A213-1,12)=0,C212*(1+'Early Retirement'!$D$17),C212)</f>
        <v>14081.414478346627</v>
      </c>
      <c r="D213" s="48">
        <f>(D212+C213)*(1+'Early Retirement'!$E$18)</f>
        <v>12502538.872758076</v>
      </c>
      <c r="E213" s="48">
        <f>E212*(1+'Early Retirement'!$E$17)</f>
        <v>17597942.395392049</v>
      </c>
      <c r="G213" s="45">
        <f t="shared" si="13"/>
        <v>49126</v>
      </c>
      <c r="H213" s="48">
        <f t="shared" si="14"/>
        <v>12502538.872758076</v>
      </c>
      <c r="I213" s="48">
        <f t="shared" si="15"/>
        <v>17597942.395392049</v>
      </c>
    </row>
    <row r="214" spans="1:9">
      <c r="A214" s="44">
        <v>213</v>
      </c>
      <c r="B214" s="45">
        <f t="shared" si="12"/>
        <v>49157</v>
      </c>
      <c r="C214" s="48">
        <f>IF(MOD(A214-1,12)=0,C213*(1+'Early Retirement'!$D$17),C213)</f>
        <v>14081.414478346627</v>
      </c>
      <c r="D214" s="48">
        <f>(D213+C214)*(1+'Early Retirement'!$E$18)</f>
        <v>12663251.454018747</v>
      </c>
      <c r="E214" s="48">
        <f>E213*(1+'Early Retirement'!$E$17)</f>
        <v>17687489.181658324</v>
      </c>
      <c r="G214" s="45">
        <f t="shared" si="13"/>
        <v>49157</v>
      </c>
      <c r="H214" s="48">
        <f t="shared" si="14"/>
        <v>12663251.454018747</v>
      </c>
      <c r="I214" s="48">
        <f t="shared" si="15"/>
        <v>17687489.181658324</v>
      </c>
    </row>
    <row r="215" spans="1:9">
      <c r="A215" s="44">
        <v>214</v>
      </c>
      <c r="B215" s="45">
        <f t="shared" si="12"/>
        <v>49188</v>
      </c>
      <c r="C215" s="48">
        <f>IF(MOD(A215-1,12)=0,C214*(1+'Early Retirement'!$D$17),C214)</f>
        <v>14081.414478346627</v>
      </c>
      <c r="D215" s="48">
        <f>(D214+C215)*(1+'Early Retirement'!$E$18)</f>
        <v>12825846.769816864</v>
      </c>
      <c r="E215" s="48">
        <f>E214*(1+'Early Retirement'!$E$17)</f>
        <v>17777491.624998048</v>
      </c>
      <c r="G215" s="45">
        <f t="shared" si="13"/>
        <v>49188</v>
      </c>
      <c r="H215" s="48">
        <f t="shared" si="14"/>
        <v>12825846.769816864</v>
      </c>
      <c r="I215" s="48">
        <f t="shared" si="15"/>
        <v>17777491.624998048</v>
      </c>
    </row>
    <row r="216" spans="1:9">
      <c r="A216" s="44">
        <v>215</v>
      </c>
      <c r="B216" s="45">
        <f t="shared" si="12"/>
        <v>49218</v>
      </c>
      <c r="C216" s="48">
        <f>IF(MOD(A216-1,12)=0,C215*(1+'Early Retirement'!$D$17),C215)</f>
        <v>14081.414478346627</v>
      </c>
      <c r="D216" s="48">
        <f>(D215+C216)*(1+'Early Retirement'!$E$18)</f>
        <v>12990346.876231113</v>
      </c>
      <c r="E216" s="48">
        <f>E215*(1+'Early Retirement'!$E$17)</f>
        <v>17867952.044013344</v>
      </c>
      <c r="G216" s="45">
        <f t="shared" si="13"/>
        <v>49218</v>
      </c>
      <c r="H216" s="48">
        <f t="shared" si="14"/>
        <v>12990346.876231113</v>
      </c>
      <c r="I216" s="48">
        <f t="shared" si="15"/>
        <v>17867952.044013344</v>
      </c>
    </row>
    <row r="217" spans="1:9">
      <c r="A217" s="44">
        <v>216</v>
      </c>
      <c r="B217" s="45">
        <f t="shared" si="12"/>
        <v>49249</v>
      </c>
      <c r="C217" s="48">
        <f>IF(MOD(A217-1,12)=0,C216*(1+'Early Retirement'!$D$17),C216)</f>
        <v>14081.414478346627</v>
      </c>
      <c r="D217" s="48">
        <f>(D216+C217)*(1+'Early Retirement'!$E$18)</f>
        <v>13156774.087725312</v>
      </c>
      <c r="E217" s="48">
        <f>E216*(1+'Early Retirement'!$E$17)</f>
        <v>17958872.769104492</v>
      </c>
      <c r="G217" s="45">
        <f t="shared" si="13"/>
        <v>49249</v>
      </c>
      <c r="H217" s="48">
        <f t="shared" si="14"/>
        <v>13156774.087725312</v>
      </c>
      <c r="I217" s="48">
        <f t="shared" si="15"/>
        <v>17958872.769104492</v>
      </c>
    </row>
    <row r="218" spans="1:9">
      <c r="A218" s="44">
        <v>217</v>
      </c>
      <c r="B218" s="45">
        <f t="shared" si="12"/>
        <v>49279</v>
      </c>
      <c r="C218" s="48">
        <f>IF(MOD(A218-1,12)=0,C217*(1+'Early Retirement'!$D$17),C217)</f>
        <v>14965.727307586794</v>
      </c>
      <c r="D218" s="48">
        <f>(D217+C218)*(1+'Early Retirement'!$E$18)</f>
        <v>13326045.652655933</v>
      </c>
      <c r="E218" s="48">
        <f>E217*(1+'Early Retirement'!$E$17)</f>
        <v>18050256.142529972</v>
      </c>
      <c r="G218" s="45">
        <f t="shared" si="13"/>
        <v>49279</v>
      </c>
      <c r="H218" s="48">
        <f t="shared" si="14"/>
        <v>13326045.652655933</v>
      </c>
      <c r="I218" s="48">
        <f t="shared" si="15"/>
        <v>18050256.142529972</v>
      </c>
    </row>
    <row r="219" spans="1:9">
      <c r="A219" s="44">
        <v>218</v>
      </c>
      <c r="B219" s="45">
        <f t="shared" si="12"/>
        <v>49310</v>
      </c>
      <c r="C219" s="48">
        <f>IF(MOD(A219-1,12)=0,C218*(1+'Early Retirement'!$D$17),C218)</f>
        <v>14965.727307586794</v>
      </c>
      <c r="D219" s="48">
        <f>(D218+C219)*(1+'Early Retirement'!$E$18)</f>
        <v>13497300.21990661</v>
      </c>
      <c r="E219" s="48">
        <f>E218*(1+'Early Retirement'!$E$17)</f>
        <v>18142104.5184668</v>
      </c>
      <c r="G219" s="45">
        <f t="shared" si="13"/>
        <v>49310</v>
      </c>
      <c r="H219" s="48">
        <f t="shared" si="14"/>
        <v>13497300.21990661</v>
      </c>
      <c r="I219" s="48">
        <f t="shared" si="15"/>
        <v>18142104.5184668</v>
      </c>
    </row>
    <row r="220" spans="1:9">
      <c r="A220" s="44">
        <v>219</v>
      </c>
      <c r="B220" s="45">
        <f t="shared" si="12"/>
        <v>49341</v>
      </c>
      <c r="C220" s="48">
        <f>IF(MOD(A220-1,12)=0,C219*(1+'Early Retirement'!$D$17),C219)</f>
        <v>14965.727307586794</v>
      </c>
      <c r="D220" s="48">
        <f>(D219+C220)*(1+'Early Retirement'!$E$18)</f>
        <v>13670561.020184774</v>
      </c>
      <c r="E220" s="48">
        <f>E219*(1+'Early Retirement'!$E$17)</f>
        <v>18234420.263071179</v>
      </c>
      <c r="G220" s="45">
        <f t="shared" si="13"/>
        <v>49341</v>
      </c>
      <c r="H220" s="48">
        <f t="shared" si="14"/>
        <v>13670561.020184774</v>
      </c>
      <c r="I220" s="48">
        <f t="shared" si="15"/>
        <v>18234420.263071179</v>
      </c>
    </row>
    <row r="221" spans="1:9">
      <c r="A221" s="44">
        <v>220</v>
      </c>
      <c r="B221" s="45">
        <f t="shared" si="12"/>
        <v>49369</v>
      </c>
      <c r="C221" s="48">
        <f>IF(MOD(A221-1,12)=0,C220*(1+'Early Retirement'!$D$17),C220)</f>
        <v>14965.727307586794</v>
      </c>
      <c r="D221" s="48">
        <f>(D220+C221)*(1+'Early Retirement'!$E$18)</f>
        <v>13845851.556343663</v>
      </c>
      <c r="E221" s="48">
        <f>E220*(1+'Early Retirement'!$E$17)</f>
        <v>18327205.754539445</v>
      </c>
      <c r="G221" s="45">
        <f t="shared" si="13"/>
        <v>49369</v>
      </c>
      <c r="H221" s="48">
        <f t="shared" si="14"/>
        <v>13845851.556343663</v>
      </c>
      <c r="I221" s="48">
        <f t="shared" si="15"/>
        <v>18327205.754539445</v>
      </c>
    </row>
    <row r="222" spans="1:9">
      <c r="A222" s="44">
        <v>221</v>
      </c>
      <c r="B222" s="45">
        <f t="shared" si="12"/>
        <v>49400</v>
      </c>
      <c r="C222" s="48">
        <f>IF(MOD(A222-1,12)=0,C221*(1+'Early Retirement'!$D$17),C221)</f>
        <v>14965.727307586794</v>
      </c>
      <c r="D222" s="48">
        <f>(D221+C222)*(1+'Early Retirement'!$E$18)</f>
        <v>14023195.606570492</v>
      </c>
      <c r="E222" s="48">
        <f>E221*(1+'Early Retirement'!$E$17)</f>
        <v>18420463.383169342</v>
      </c>
      <c r="G222" s="45">
        <f t="shared" si="13"/>
        <v>49400</v>
      </c>
      <c r="H222" s="48">
        <f t="shared" si="14"/>
        <v>14023195.606570492</v>
      </c>
      <c r="I222" s="48">
        <f t="shared" si="15"/>
        <v>18420463.383169342</v>
      </c>
    </row>
    <row r="223" spans="1:9">
      <c r="A223" s="44">
        <v>222</v>
      </c>
      <c r="B223" s="45">
        <f t="shared" si="12"/>
        <v>49430</v>
      </c>
      <c r="C223" s="48">
        <f>IF(MOD(A223-1,12)=0,C222*(1+'Early Retirement'!$D$17),C222)</f>
        <v>14965.727307586794</v>
      </c>
      <c r="D223" s="48">
        <f>(D222+C223)*(1+'Early Retirement'!$E$18)</f>
        <v>14202617.227611957</v>
      </c>
      <c r="E223" s="48">
        <f>E222*(1+'Early Retirement'!$E$17)</f>
        <v>18514195.551421598</v>
      </c>
      <c r="G223" s="45">
        <f t="shared" si="13"/>
        <v>49430</v>
      </c>
      <c r="H223" s="48">
        <f t="shared" si="14"/>
        <v>14202617.227611957</v>
      </c>
      <c r="I223" s="48">
        <f t="shared" si="15"/>
        <v>18514195.551421598</v>
      </c>
    </row>
    <row r="224" spans="1:9">
      <c r="A224" s="44">
        <v>223</v>
      </c>
      <c r="B224" s="45">
        <f t="shared" si="12"/>
        <v>49461</v>
      </c>
      <c r="C224" s="48">
        <f>IF(MOD(A224-1,12)=0,C223*(1+'Early Retirement'!$D$17),C223)</f>
        <v>14965.727307586794</v>
      </c>
      <c r="D224" s="48">
        <f>(D223+C224)*(1+'Early Retirement'!$E$18)</f>
        <v>14384140.758037549</v>
      </c>
      <c r="E224" s="48">
        <f>E223*(1+'Early Retirement'!$E$17)</f>
        <v>18608404.673981816</v>
      </c>
      <c r="G224" s="45">
        <f t="shared" si="13"/>
        <v>49461</v>
      </c>
      <c r="H224" s="48">
        <f t="shared" si="14"/>
        <v>14384140.758037549</v>
      </c>
      <c r="I224" s="48">
        <f t="shared" si="15"/>
        <v>18608404.673981816</v>
      </c>
    </row>
    <row r="225" spans="1:9">
      <c r="A225" s="44">
        <v>224</v>
      </c>
      <c r="B225" s="45">
        <f t="shared" si="12"/>
        <v>49491</v>
      </c>
      <c r="C225" s="48">
        <f>IF(MOD(A225-1,12)=0,C224*(1+'Early Retirement'!$D$17),C224)</f>
        <v>14965.727307586794</v>
      </c>
      <c r="D225" s="48">
        <f>(D224+C225)*(1+'Early Retirement'!$E$18)</f>
        <v>14567790.821541075</v>
      </c>
      <c r="E225" s="48">
        <f>E224*(1+'Early Retirement'!$E$17)</f>
        <v>18703093.177822679</v>
      </c>
      <c r="G225" s="45">
        <f t="shared" si="13"/>
        <v>49491</v>
      </c>
      <c r="H225" s="48">
        <f t="shared" si="14"/>
        <v>14567790.821541075</v>
      </c>
      <c r="I225" s="48">
        <f t="shared" si="15"/>
        <v>18703093.177822679</v>
      </c>
    </row>
    <row r="226" spans="1:9">
      <c r="A226" s="44">
        <v>225</v>
      </c>
      <c r="B226" s="45">
        <f t="shared" si="12"/>
        <v>49522</v>
      </c>
      <c r="C226" s="48">
        <f>IF(MOD(A226-1,12)=0,C225*(1+'Early Retirement'!$D$17),C225)</f>
        <v>14965.727307586794</v>
      </c>
      <c r="D226" s="48">
        <f>(D225+C226)*(1+'Early Retirement'!$E$18)</f>
        <v>14753592.33028087</v>
      </c>
      <c r="E226" s="48">
        <f>E225*(1+'Early Retirement'!$E$17)</f>
        <v>18798263.502266478</v>
      </c>
      <c r="G226" s="45">
        <f t="shared" si="13"/>
        <v>49522</v>
      </c>
      <c r="H226" s="48">
        <f t="shared" si="14"/>
        <v>14753592.33028087</v>
      </c>
      <c r="I226" s="48">
        <f t="shared" si="15"/>
        <v>18798263.502266478</v>
      </c>
    </row>
    <row r="227" spans="1:9">
      <c r="A227" s="44">
        <v>226</v>
      </c>
      <c r="B227" s="45">
        <f>EDATE(B226,1)</f>
        <v>49553</v>
      </c>
      <c r="C227" s="48">
        <f>IF(MOD(A227-1,12)=0,C226*(1+'Early Retirement'!$D$17),C226)</f>
        <v>14965.727307586794</v>
      </c>
      <c r="D227" s="48">
        <f>(D226+C227)*(1+'Early Retirement'!$E$18)</f>
        <v>14941570.488259137</v>
      </c>
      <c r="E227" s="48">
        <f>E226*(1+'Early Retirement'!$E$17)</f>
        <v>18893918.099047936</v>
      </c>
      <c r="G227" s="45">
        <f t="shared" si="13"/>
        <v>49553</v>
      </c>
      <c r="H227" s="48">
        <f t="shared" si="14"/>
        <v>14941570.488259137</v>
      </c>
      <c r="I227" s="48">
        <f t="shared" si="15"/>
        <v>18893918.099047936</v>
      </c>
    </row>
    <row r="228" spans="1:9">
      <c r="A228" s="44">
        <v>227</v>
      </c>
      <c r="B228" s="45">
        <f t="shared" ref="B228:B240" si="16">EDATE(B227,1)</f>
        <v>49583</v>
      </c>
      <c r="C228" s="48">
        <f>IF(MOD(A228-1,12)=0,C227*(1+'Early Retirement'!$D$17),C227)</f>
        <v>14965.727307586794</v>
      </c>
      <c r="D228" s="48">
        <f>(D227+C228)*(1+'Early Retirement'!$E$18)</f>
        <v>15131750.794740865</v>
      </c>
      <c r="E228" s="48">
        <f>E227*(1+'Early Retirement'!$E$17)</f>
        <v>18990059.432377394</v>
      </c>
      <c r="G228" s="45">
        <f t="shared" si="13"/>
        <v>49583</v>
      </c>
      <c r="H228" s="48">
        <f t="shared" si="14"/>
        <v>15131750.794740865</v>
      </c>
      <c r="I228" s="48">
        <f t="shared" si="15"/>
        <v>18990059.432377394</v>
      </c>
    </row>
    <row r="229" spans="1:9">
      <c r="A229" s="44">
        <v>228</v>
      </c>
      <c r="B229" s="45">
        <f t="shared" si="16"/>
        <v>49614</v>
      </c>
      <c r="C229" s="48">
        <f>IF(MOD(A229-1,12)=0,C228*(1+'Early Retirement'!$D$17),C228)</f>
        <v>14965.727307586794</v>
      </c>
      <c r="D229" s="48">
        <f>(D228+C229)*(1+'Early Retirement'!$E$18)</f>
        <v>15324159.04771282</v>
      </c>
      <c r="E229" s="48">
        <f>E228*(1+'Early Retirement'!$E$17)</f>
        <v>19086689.979004268</v>
      </c>
      <c r="G229" s="45">
        <f t="shared" si="13"/>
        <v>49614</v>
      </c>
      <c r="H229" s="48">
        <f t="shared" si="14"/>
        <v>15324159.04771282</v>
      </c>
      <c r="I229" s="48">
        <f t="shared" si="15"/>
        <v>19086689.979004268</v>
      </c>
    </row>
    <row r="230" spans="1:9">
      <c r="A230" s="44">
        <v>229</v>
      </c>
      <c r="B230" s="45">
        <f t="shared" si="16"/>
        <v>49644</v>
      </c>
      <c r="C230" s="48">
        <f>IF(MOD(A230-1,12)=0,C229*(1+'Early Retirement'!$D$17),C229)</f>
        <v>15905.574982503245</v>
      </c>
      <c r="D230" s="48">
        <f>(D229+C230)*(1+'Early Retirement'!$E$18)</f>
        <v>15519772.20529538</v>
      </c>
      <c r="E230" s="48">
        <f>E229*(1+'Early Retirement'!$E$17)</f>
        <v>19183812.228280868</v>
      </c>
      <c r="G230" s="45">
        <f t="shared" si="13"/>
        <v>49644</v>
      </c>
      <c r="H230" s="48">
        <f t="shared" si="14"/>
        <v>15519772.20529538</v>
      </c>
      <c r="I230" s="48">
        <f t="shared" si="15"/>
        <v>19183812.228280868</v>
      </c>
    </row>
    <row r="231" spans="1:9">
      <c r="A231" s="44">
        <v>230</v>
      </c>
      <c r="B231" s="45">
        <f t="shared" si="16"/>
        <v>49675</v>
      </c>
      <c r="C231" s="48">
        <f>IF(MOD(A231-1,12)=0,C230*(1+'Early Retirement'!$D$17),C230)</f>
        <v>15905.574982503245</v>
      </c>
      <c r="D231" s="48">
        <f>(D230+C231)*(1+'Early Retirement'!$E$18)</f>
        <v>15717676.954767451</v>
      </c>
      <c r="E231" s="48">
        <f>E230*(1+'Early Retirement'!$E$17)</f>
        <v>19281428.682226531</v>
      </c>
      <c r="G231" s="45">
        <f t="shared" si="13"/>
        <v>49675</v>
      </c>
      <c r="H231" s="48">
        <f t="shared" si="14"/>
        <v>15717676.954767451</v>
      </c>
      <c r="I231" s="48">
        <f t="shared" si="15"/>
        <v>19281428.682226531</v>
      </c>
    </row>
    <row r="232" spans="1:9">
      <c r="A232" s="44">
        <v>231</v>
      </c>
      <c r="B232" s="45">
        <f t="shared" si="16"/>
        <v>49706</v>
      </c>
      <c r="C232" s="48">
        <f>IF(MOD(A232-1,12)=0,C231*(1+'Early Retirement'!$D$17),C231)</f>
        <v>15905.574982503245</v>
      </c>
      <c r="D232" s="48">
        <f>(D231+C232)*(1+'Early Retirement'!$E$18)</f>
        <v>15917900.141937632</v>
      </c>
      <c r="E232" s="48">
        <f>E231*(1+'Early Retirement'!$E$17)</f>
        <v>19379541.855592065</v>
      </c>
      <c r="G232" s="45">
        <f t="shared" si="13"/>
        <v>49706</v>
      </c>
      <c r="H232" s="48">
        <f t="shared" si="14"/>
        <v>15917900.141937632</v>
      </c>
      <c r="I232" s="48">
        <f t="shared" si="15"/>
        <v>19379541.855592065</v>
      </c>
    </row>
    <row r="233" spans="1:9">
      <c r="A233" s="44">
        <v>232</v>
      </c>
      <c r="B233" s="45">
        <f t="shared" si="16"/>
        <v>49735</v>
      </c>
      <c r="C233" s="48">
        <f>IF(MOD(A233-1,12)=0,C232*(1+'Early Retirement'!$D$17),C232)</f>
        <v>15905.574982503245</v>
      </c>
      <c r="D233" s="48">
        <f>(D232+C233)*(1+'Early Retirement'!$E$18)</f>
        <v>16120468.92711094</v>
      </c>
      <c r="E233" s="48">
        <f>E232*(1+'Early Retirement'!$E$17)</f>
        <v>19478154.275924537</v>
      </c>
      <c r="G233" s="45">
        <f t="shared" si="13"/>
        <v>49735</v>
      </c>
      <c r="H233" s="48">
        <f t="shared" si="14"/>
        <v>16120468.92711094</v>
      </c>
      <c r="I233" s="48">
        <f t="shared" si="15"/>
        <v>19478154.275924537</v>
      </c>
    </row>
    <row r="234" spans="1:9">
      <c r="A234" s="44">
        <v>233</v>
      </c>
      <c r="B234" s="45">
        <f t="shared" si="16"/>
        <v>49766</v>
      </c>
      <c r="C234" s="48">
        <f>IF(MOD(A234-1,12)=0,C233*(1+'Early Retirement'!$D$17),C233)</f>
        <v>15905.574982503245</v>
      </c>
      <c r="D234" s="48">
        <f>(D233+C234)*(1+'Early Retirement'!$E$18)</f>
        <v>16325410.788773108</v>
      </c>
      <c r="E234" s="48">
        <f>E233*(1+'Early Retirement'!$E$17)</f>
        <v>19577268.483632393</v>
      </c>
      <c r="G234" s="45">
        <f t="shared" si="13"/>
        <v>49766</v>
      </c>
      <c r="H234" s="48">
        <f t="shared" si="14"/>
        <v>16325410.788773108</v>
      </c>
      <c r="I234" s="48">
        <f t="shared" si="15"/>
        <v>19577268.483632393</v>
      </c>
    </row>
    <row r="235" spans="1:9">
      <c r="A235" s="44">
        <v>234</v>
      </c>
      <c r="B235" s="45">
        <f t="shared" si="16"/>
        <v>49796</v>
      </c>
      <c r="C235" s="48">
        <f>IF(MOD(A235-1,12)=0,C234*(1+'Early Retirement'!$D$17),C234)</f>
        <v>15905.574982503245</v>
      </c>
      <c r="D235" s="48">
        <f>(D234+C235)*(1+'Early Retirement'!$E$18)</f>
        <v>16532753.527318049</v>
      </c>
      <c r="E235" s="48">
        <f>E234*(1+'Early Retirement'!$E$17)</f>
        <v>19676887.032050893</v>
      </c>
      <c r="G235" s="45">
        <f t="shared" si="13"/>
        <v>49796</v>
      </c>
      <c r="H235" s="48">
        <f t="shared" si="14"/>
        <v>16532753.527318049</v>
      </c>
      <c r="I235" s="48">
        <f t="shared" si="15"/>
        <v>19676887.032050893</v>
      </c>
    </row>
    <row r="236" spans="1:9">
      <c r="A236" s="44">
        <v>235</v>
      </c>
      <c r="B236" s="45">
        <f t="shared" si="16"/>
        <v>49827</v>
      </c>
      <c r="C236" s="48">
        <f>IF(MOD(A236-1,12)=0,C235*(1+'Early Retirement'!$D$17),C235)</f>
        <v>15905.574982503245</v>
      </c>
      <c r="D236" s="48">
        <f>(D235+C236)*(1+'Early Retirement'!$E$18)</f>
        <v>16742525.268818978</v>
      </c>
      <c r="E236" s="48">
        <f>E235*(1+'Early Retirement'!$E$17)</f>
        <v>19777012.487507895</v>
      </c>
      <c r="G236" s="45">
        <f t="shared" si="13"/>
        <v>49827</v>
      </c>
      <c r="H236" s="48">
        <f t="shared" si="14"/>
        <v>16742525.268818978</v>
      </c>
      <c r="I236" s="48">
        <f t="shared" si="15"/>
        <v>19777012.487507895</v>
      </c>
    </row>
    <row r="237" spans="1:9">
      <c r="A237" s="44">
        <v>236</v>
      </c>
      <c r="B237" s="45">
        <f t="shared" si="16"/>
        <v>49857</v>
      </c>
      <c r="C237" s="48">
        <f>IF(MOD(A237-1,12)=0,C236*(1+'Early Retirement'!$D$17),C236)</f>
        <v>15905.574982503245</v>
      </c>
      <c r="D237" s="48">
        <f>(D236+C237)*(1+'Early Retirement'!$E$18)</f>
        <v>16954754.468843725</v>
      </c>
      <c r="E237" s="48">
        <f>E236*(1+'Early Retirement'!$E$17)</f>
        <v>19877647.429389965</v>
      </c>
      <c r="G237" s="45">
        <f t="shared" si="13"/>
        <v>49857</v>
      </c>
      <c r="H237" s="48">
        <f t="shared" si="14"/>
        <v>16954754.468843725</v>
      </c>
      <c r="I237" s="48">
        <f t="shared" si="15"/>
        <v>19877647.429389965</v>
      </c>
    </row>
    <row r="238" spans="1:9">
      <c r="A238" s="44">
        <v>237</v>
      </c>
      <c r="B238" s="45">
        <f t="shared" si="16"/>
        <v>49888</v>
      </c>
      <c r="C238" s="48">
        <f>IF(MOD(A238-1,12)=0,C237*(1+'Early Retirement'!$D$17),C237)</f>
        <v>15905.574982503245</v>
      </c>
      <c r="D238" s="48">
        <f>(D237+C238)*(1+'Early Retirement'!$E$18)</f>
        <v>17169469.916314725</v>
      </c>
      <c r="E238" s="48">
        <f>E237*(1+'Early Retirement'!$E$17)</f>
        <v>19978794.450208832</v>
      </c>
      <c r="G238" s="45">
        <f t="shared" si="13"/>
        <v>49888</v>
      </c>
      <c r="H238" s="48">
        <f t="shared" si="14"/>
        <v>17169469.916314725</v>
      </c>
      <c r="I238" s="48">
        <f t="shared" si="15"/>
        <v>19978794.450208832</v>
      </c>
    </row>
    <row r="239" spans="1:9">
      <c r="A239" s="44">
        <v>238</v>
      </c>
      <c r="B239" s="45">
        <f t="shared" si="16"/>
        <v>49919</v>
      </c>
      <c r="C239" s="48">
        <f>IF(MOD(A239-1,12)=0,C238*(1+'Early Retirement'!$D$17),C238)</f>
        <v>15905.574982503245</v>
      </c>
      <c r="D239" s="48">
        <f>(D238+C239)*(1+'Early Retirement'!$E$18)</f>
        <v>17386700.737414259</v>
      </c>
      <c r="E239" s="48">
        <f>E238*(1+'Early Retirement'!$E$17)</f>
        <v>20080456.155668166</v>
      </c>
      <c r="G239" s="45">
        <f t="shared" si="13"/>
        <v>49919</v>
      </c>
      <c r="H239" s="48">
        <f t="shared" si="14"/>
        <v>17386700.737414259</v>
      </c>
      <c r="I239" s="48">
        <f t="shared" si="15"/>
        <v>20080456.155668166</v>
      </c>
    </row>
    <row r="240" spans="1:9">
      <c r="A240" s="44">
        <v>239</v>
      </c>
      <c r="B240" s="45">
        <f t="shared" si="16"/>
        <v>49949</v>
      </c>
      <c r="C240" s="48">
        <f>IF(MOD(A240-1,12)=0,C239*(1+'Early Retirement'!$D$17),C239)</f>
        <v>15905.574982503245</v>
      </c>
      <c r="D240" s="48">
        <f>(D239+C240)*(1+'Early Retirement'!$E$18)</f>
        <v>17606476.399535406</v>
      </c>
      <c r="E240" s="48">
        <f>E239*(1+'Early Retirement'!$E$17)</f>
        <v>20182635.164730713</v>
      </c>
      <c r="G240" s="45">
        <f t="shared" si="13"/>
        <v>49949</v>
      </c>
      <c r="H240" s="48">
        <f t="shared" si="14"/>
        <v>17606476.399535406</v>
      </c>
      <c r="I240" s="48">
        <f t="shared" si="15"/>
        <v>20182635.164730713</v>
      </c>
    </row>
    <row r="241" spans="1:9">
      <c r="A241" s="44">
        <v>240</v>
      </c>
      <c r="B241" s="45">
        <f>EDATE(B240,1)</f>
        <v>49980</v>
      </c>
      <c r="C241" s="48">
        <f>IF(MOD(A241-1,12)=0,C240*(1+'Early Retirement'!$D$17),C240)</f>
        <v>15905.574982503245</v>
      </c>
      <c r="D241" s="48">
        <f>(D240+C241)*(1+'Early Retirement'!$E$18)</f>
        <v>17828826.715279307</v>
      </c>
      <c r="E241" s="48">
        <f>E240*(1+'Early Retirement'!$E$17)</f>
        <v>20285334.109685753</v>
      </c>
      <c r="G241" s="45">
        <f t="shared" si="13"/>
        <v>49980</v>
      </c>
      <c r="H241" s="48">
        <f t="shared" si="14"/>
        <v>17828826.715279307</v>
      </c>
      <c r="I241" s="48">
        <f t="shared" si="15"/>
        <v>20285334.109685753</v>
      </c>
    </row>
    <row r="242" spans="1:9">
      <c r="A242" s="44">
        <v>241</v>
      </c>
      <c r="B242" s="45">
        <f t="shared" ref="B242:B258" si="17">EDATE(B241,1)</f>
        <v>50010</v>
      </c>
      <c r="C242" s="48">
        <f>IF(MOD(A242-1,12)=0,C241*(1+'Early Retirement'!$D$17),C241)</f>
        <v>16904.44509140445</v>
      </c>
      <c r="D242" s="48">
        <f>(D241+C242)*(1+'Early Retirement'!$E$18)</f>
        <v>18054792.418288492</v>
      </c>
      <c r="E242" s="48">
        <f>E241*(1+'Early Retirement'!$E$17)</f>
        <v>20388555.636216924</v>
      </c>
      <c r="G242" s="45">
        <f t="shared" si="13"/>
        <v>50010</v>
      </c>
      <c r="H242" s="48">
        <f t="shared" si="14"/>
        <v>18054792.418288492</v>
      </c>
      <c r="I242" s="48">
        <f t="shared" si="15"/>
        <v>20388555.636216924</v>
      </c>
    </row>
    <row r="243" spans="1:9">
      <c r="A243" s="44">
        <v>242</v>
      </c>
      <c r="B243" s="45">
        <f t="shared" si="17"/>
        <v>50041</v>
      </c>
      <c r="C243" s="48">
        <f>IF(MOD(A243-1,12)=0,C242*(1+'Early Retirement'!$D$17),C242)</f>
        <v>16904.44509140445</v>
      </c>
      <c r="D243" s="48">
        <f>(D242+C243)*(1+'Early Retirement'!$E$18)</f>
        <v>18283405.290735167</v>
      </c>
      <c r="E243" s="48">
        <f>E242*(1+'Early Retirement'!$E$17)</f>
        <v>20492302.403470375</v>
      </c>
      <c r="G243" s="45">
        <f t="shared" si="13"/>
        <v>50041</v>
      </c>
      <c r="H243" s="48">
        <f t="shared" si="14"/>
        <v>18283405.290735167</v>
      </c>
      <c r="I243" s="48">
        <f t="shared" si="15"/>
        <v>20492302.403470375</v>
      </c>
    </row>
    <row r="244" spans="1:9">
      <c r="A244" s="44">
        <v>243</v>
      </c>
      <c r="B244" s="45">
        <f t="shared" si="17"/>
        <v>50072</v>
      </c>
      <c r="C244" s="48">
        <f>IF(MOD(A244-1,12)=0,C243*(1+'Early Retirement'!$D$17),C243)</f>
        <v>16904.44509140445</v>
      </c>
      <c r="D244" s="48">
        <f>(D243+C244)*(1+'Early Retirement'!$E$18)</f>
        <v>18514696.343989361</v>
      </c>
      <c r="E244" s="48">
        <f>E243*(1+'Early Retirement'!$E$17)</f>
        <v>20596577.084123265</v>
      </c>
      <c r="G244" s="45">
        <f t="shared" si="13"/>
        <v>50072</v>
      </c>
      <c r="H244" s="48">
        <f t="shared" si="14"/>
        <v>18514696.343989361</v>
      </c>
      <c r="I244" s="48">
        <f t="shared" si="15"/>
        <v>20596577.084123265</v>
      </c>
    </row>
    <row r="245" spans="1:9">
      <c r="A245" s="44">
        <v>244</v>
      </c>
      <c r="B245" s="45">
        <f t="shared" si="17"/>
        <v>50100</v>
      </c>
      <c r="C245" s="48">
        <f>IF(MOD(A245-1,12)=0,C244*(1+'Early Retirement'!$D$17),C244)</f>
        <v>16904.44509140445</v>
      </c>
      <c r="D245" s="48">
        <f>(D244+C245)*(1+'Early Retirement'!$E$18)</f>
        <v>18748696.952716734</v>
      </c>
      <c r="E245" s="48">
        <f>E244*(1+'Early Retirement'!$E$17)</f>
        <v>20701382.364452615</v>
      </c>
      <c r="G245" s="45">
        <f t="shared" si="13"/>
        <v>50100</v>
      </c>
      <c r="H245" s="48">
        <f t="shared" si="14"/>
        <v>18748696.952716734</v>
      </c>
      <c r="I245" s="48">
        <f t="shared" si="15"/>
        <v>20701382.364452615</v>
      </c>
    </row>
    <row r="246" spans="1:9">
      <c r="A246" s="44">
        <v>245</v>
      </c>
      <c r="B246" s="45">
        <f t="shared" si="17"/>
        <v>50131</v>
      </c>
      <c r="C246" s="48">
        <f>IF(MOD(A246-1,12)=0,C245*(1+'Early Retirement'!$D$17),C245)</f>
        <v>16904.44509140445</v>
      </c>
      <c r="D246" s="48">
        <f>(D245+C246)*(1+'Early Retirement'!$E$18)</f>
        <v>18985438.859134544</v>
      </c>
      <c r="E246" s="48">
        <f>E245*(1+'Early Retirement'!$E$17)</f>
        <v>20806720.944404524</v>
      </c>
      <c r="G246" s="45">
        <f t="shared" si="13"/>
        <v>50131</v>
      </c>
      <c r="H246" s="48">
        <f t="shared" si="14"/>
        <v>18985438.859134544</v>
      </c>
      <c r="I246" s="48">
        <f t="shared" si="15"/>
        <v>20806720.944404524</v>
      </c>
    </row>
    <row r="247" spans="1:9">
      <c r="A247" s="44">
        <v>246</v>
      </c>
      <c r="B247" s="45">
        <f t="shared" si="17"/>
        <v>50161</v>
      </c>
      <c r="C247" s="48">
        <f>IF(MOD(A247-1,12)=0,C246*(1+'Early Retirement'!$D$17),C246)</f>
        <v>16904.44509140445</v>
      </c>
      <c r="D247" s="48">
        <f>(D246+C247)*(1+'Early Retirement'!$E$18)</f>
        <v>19224954.177317485</v>
      </c>
      <c r="E247" s="48">
        <f>E246*(1+'Early Retirement'!$E$17)</f>
        <v>20912595.537663706</v>
      </c>
      <c r="G247" s="45">
        <f t="shared" si="13"/>
        <v>50161</v>
      </c>
      <c r="H247" s="48">
        <f t="shared" si="14"/>
        <v>19224954.177317485</v>
      </c>
      <c r="I247" s="48">
        <f t="shared" si="15"/>
        <v>20912595.537663706</v>
      </c>
    </row>
    <row r="248" spans="1:9">
      <c r="A248" s="44">
        <v>247</v>
      </c>
      <c r="B248" s="45">
        <f t="shared" si="17"/>
        <v>50192</v>
      </c>
      <c r="C248" s="48">
        <f>IF(MOD(A248-1,12)=0,C247*(1+'Early Retirement'!$D$17),C247)</f>
        <v>16904.44509140445</v>
      </c>
      <c r="D248" s="48">
        <f>(D247+C248)*(1+'Early Retirement'!$E$18)</f>
        <v>19467275.397553973</v>
      </c>
      <c r="E248" s="48">
        <f>E247*(1+'Early Retirement'!$E$17)</f>
        <v>21019008.871723406</v>
      </c>
      <c r="G248" s="45">
        <f t="shared" si="13"/>
        <v>50192</v>
      </c>
      <c r="H248" s="48">
        <f t="shared" si="14"/>
        <v>19467275.397553973</v>
      </c>
      <c r="I248" s="48">
        <f t="shared" si="15"/>
        <v>21019008.871723406</v>
      </c>
    </row>
    <row r="249" spans="1:9">
      <c r="A249" s="44">
        <v>248</v>
      </c>
      <c r="B249" s="45">
        <f t="shared" si="17"/>
        <v>50222</v>
      </c>
      <c r="C249" s="48">
        <f>IF(MOD(A249-1,12)=0,C248*(1+'Early Retirement'!$D$17),C248)</f>
        <v>16904.44509140445</v>
      </c>
      <c r="D249" s="48">
        <f>(D248+C249)*(1+'Early Retirement'!$E$18)</f>
        <v>19712435.390753448</v>
      </c>
      <c r="E249" s="48">
        <f>E248*(1+'Early Retirement'!$E$17)</f>
        <v>21125963.68795567</v>
      </c>
      <c r="G249" s="45">
        <f t="shared" si="13"/>
        <v>50222</v>
      </c>
      <c r="H249" s="48">
        <f t="shared" si="14"/>
        <v>19712435.390753448</v>
      </c>
      <c r="I249" s="48">
        <f t="shared" si="15"/>
        <v>21125963.68795567</v>
      </c>
    </row>
    <row r="250" spans="1:9">
      <c r="A250" s="44">
        <v>249</v>
      </c>
      <c r="B250" s="45">
        <f t="shared" si="17"/>
        <v>50253</v>
      </c>
      <c r="C250" s="48">
        <f>IF(MOD(A250-1,12)=0,C249*(1+'Early Retirement'!$D$17),C249)</f>
        <v>16904.44509140445</v>
      </c>
      <c r="D250" s="48">
        <f>(D249+C250)*(1+'Early Retirement'!$E$18)</f>
        <v>19960467.412905328</v>
      </c>
      <c r="E250" s="48">
        <f>E249*(1+'Early Retirement'!$E$17)</f>
        <v>21233462.741681963</v>
      </c>
      <c r="G250" s="45">
        <f t="shared" si="13"/>
        <v>50253</v>
      </c>
      <c r="H250" s="48">
        <f t="shared" si="14"/>
        <v>19960467.412905328</v>
      </c>
      <c r="I250" s="48">
        <f t="shared" si="15"/>
        <v>21233462.741681963</v>
      </c>
    </row>
    <row r="251" spans="1:9">
      <c r="A251" s="44">
        <v>250</v>
      </c>
      <c r="B251" s="45">
        <f t="shared" si="17"/>
        <v>50284</v>
      </c>
      <c r="C251" s="48">
        <f>IF(MOD(A251-1,12)=0,C250*(1+'Early Retirement'!$D$17),C250)</f>
        <v>16904.44509140445</v>
      </c>
      <c r="D251" s="48">
        <f>(D250+C251)*(1+'Early Retirement'!$E$18)</f>
        <v>20211405.10959018</v>
      </c>
      <c r="E251" s="48">
        <f>E250*(1+'Early Retirement'!$E$17)</f>
        <v>21341508.802244145</v>
      </c>
      <c r="G251" s="45">
        <f t="shared" si="13"/>
        <v>50284</v>
      </c>
      <c r="H251" s="48">
        <f t="shared" si="14"/>
        <v>20211405.10959018</v>
      </c>
      <c r="I251" s="48">
        <f t="shared" si="15"/>
        <v>21341508.802244145</v>
      </c>
    </row>
    <row r="252" spans="1:9">
      <c r="A252" s="44">
        <v>251</v>
      </c>
      <c r="B252" s="45">
        <f t="shared" si="17"/>
        <v>50314</v>
      </c>
      <c r="C252" s="48">
        <f>IF(MOD(A252-1,12)=0,C251*(1+'Early Retirement'!$D$17),C251)</f>
        <v>16904.44509140445</v>
      </c>
      <c r="D252" s="48">
        <f>(D251+C252)*(1+'Early Retirement'!$E$18)</f>
        <v>20465282.520543754</v>
      </c>
      <c r="E252" s="48">
        <f>E251*(1+'Early Retirement'!$E$17)</f>
        <v>21450104.653075818</v>
      </c>
      <c r="G252" s="45">
        <f t="shared" si="13"/>
        <v>50314</v>
      </c>
      <c r="H252" s="48">
        <f t="shared" si="14"/>
        <v>20465282.520543754</v>
      </c>
      <c r="I252" s="48">
        <f t="shared" si="15"/>
        <v>21450104.653075818</v>
      </c>
    </row>
    <row r="253" spans="1:9">
      <c r="A253" s="44">
        <v>252</v>
      </c>
      <c r="B253" s="45">
        <f t="shared" si="17"/>
        <v>50345</v>
      </c>
      <c r="C253" s="48">
        <f>IF(MOD(A253-1,12)=0,C252*(1+'Early Retirement'!$D$17),C252)</f>
        <v>16904.44509140445</v>
      </c>
      <c r="D253" s="48">
        <f>(D252+C253)*(1+'Early Retirement'!$E$18)</f>
        <v>20722134.084274478</v>
      </c>
      <c r="E253" s="48">
        <f>E252*(1+'Early Retirement'!$E$17)</f>
        <v>21559253.091774035</v>
      </c>
      <c r="G253" s="45">
        <f t="shared" si="13"/>
        <v>50345</v>
      </c>
      <c r="H253" s="48">
        <f t="shared" si="14"/>
        <v>20722134.084274478</v>
      </c>
      <c r="I253" s="48">
        <f t="shared" si="15"/>
        <v>21559253.091774035</v>
      </c>
    </row>
    <row r="254" spans="1:9">
      <c r="A254" s="44">
        <v>253</v>
      </c>
      <c r="B254" s="45">
        <f t="shared" si="17"/>
        <v>50375</v>
      </c>
      <c r="C254" s="48">
        <f>IF(MOD(A254-1,12)=0,C253*(1+'Early Retirement'!$D$17),C253)</f>
        <v>17966.04424314465</v>
      </c>
      <c r="D254" s="48">
        <f>(D253+C254)*(1+'Early Retirement'!$E$18)</f>
        <v>20983068.678432647</v>
      </c>
      <c r="E254" s="48">
        <f>E253*(1+'Early Retirement'!$E$17)</f>
        <v>21668956.930171367</v>
      </c>
      <c r="G254" s="45">
        <f t="shared" si="13"/>
        <v>50375</v>
      </c>
      <c r="H254" s="48">
        <f t="shared" si="14"/>
        <v>20983068.678432647</v>
      </c>
      <c r="I254" s="48">
        <f t="shared" si="15"/>
        <v>21668956.930171367</v>
      </c>
    </row>
    <row r="255" spans="1:9">
      <c r="A255" s="44">
        <v>254</v>
      </c>
      <c r="B255" s="45">
        <f t="shared" si="17"/>
        <v>50406</v>
      </c>
      <c r="C255" s="48">
        <f>IF(MOD(A255-1,12)=0,C254*(1+'Early Retirement'!$D$17),C254)</f>
        <v>17966.04424314465</v>
      </c>
      <c r="D255" s="48">
        <f>(D254+C255)*(1+'Early Retirement'!$E$18)</f>
        <v>21247060.099682897</v>
      </c>
      <c r="E255" s="48">
        <f>E254*(1+'Early Retirement'!$E$17)</f>
        <v>21779218.994408336</v>
      </c>
      <c r="G255" s="45">
        <f t="shared" si="13"/>
        <v>50406</v>
      </c>
      <c r="H255" s="48">
        <f t="shared" si="14"/>
        <v>21247060.099682897</v>
      </c>
      <c r="I255" s="48">
        <f t="shared" si="15"/>
        <v>21779218.994408336</v>
      </c>
    </row>
    <row r="256" spans="1:9">
      <c r="A256" s="44">
        <v>255</v>
      </c>
      <c r="B256" s="45">
        <f t="shared" si="17"/>
        <v>50437</v>
      </c>
      <c r="C256" s="48">
        <f>IF(MOD(A256-1,12)=0,C255*(1+'Early Retirement'!$D$17),C255)</f>
        <v>17966.04424314465</v>
      </c>
      <c r="D256" s="48">
        <f>(D255+C256)*(1+'Early Retirement'!$E$18)</f>
        <v>21514144.158500645</v>
      </c>
      <c r="E256" s="48">
        <f>E255*(1+'Early Retirement'!$E$17)</f>
        <v>21890042.125006225</v>
      </c>
      <c r="G256" s="45">
        <f t="shared" si="13"/>
        <v>50437</v>
      </c>
      <c r="H256" s="48">
        <f t="shared" si="14"/>
        <v>21514144.158500645</v>
      </c>
      <c r="I256" s="48">
        <f t="shared" si="15"/>
        <v>21890042.125006225</v>
      </c>
    </row>
    <row r="257" spans="1:9">
      <c r="A257" s="44">
        <v>256</v>
      </c>
      <c r="B257" s="45">
        <f t="shared" si="17"/>
        <v>50465</v>
      </c>
      <c r="C257" s="48">
        <f>IF(MOD(A257-1,12)=0,C256*(1+'Early Retirement'!$D$17),C256)</f>
        <v>17966.04424314465</v>
      </c>
      <c r="D257" s="48">
        <f>(D256+C257)*(1+'Early Retirement'!$E$18)</f>
        <v>21784357.084878061</v>
      </c>
      <c r="E257" s="48">
        <f>E256*(1+'Early Retirement'!$E$17)</f>
        <v>22001429.176940259</v>
      </c>
      <c r="G257" s="45">
        <f t="shared" si="13"/>
        <v>50465</v>
      </c>
      <c r="H257" s="48">
        <f t="shared" si="14"/>
        <v>21784357.084878061</v>
      </c>
      <c r="I257" s="48">
        <f t="shared" si="15"/>
        <v>22001429.176940259</v>
      </c>
    </row>
    <row r="258" spans="1:9">
      <c r="A258" s="44">
        <v>257</v>
      </c>
      <c r="B258" s="45">
        <f t="shared" si="17"/>
        <v>50496</v>
      </c>
      <c r="C258" s="48">
        <f>IF(MOD(A258-1,12)=0,C257*(1+'Early Retirement'!$D$17),C257)</f>
        <v>17966.04424314465</v>
      </c>
      <c r="D258" s="48">
        <f>(D257+C258)*(1+'Early Retirement'!$E$18)</f>
        <v>22057735.533238661</v>
      </c>
      <c r="E258" s="48">
        <f>E257*(1+'Early Retirement'!$E$17)</f>
        <v>22113383.019713145</v>
      </c>
      <c r="G258" s="45">
        <f t="shared" si="13"/>
        <v>50496</v>
      </c>
      <c r="H258" s="48">
        <f t="shared" si="14"/>
        <v>22057735.533238661</v>
      </c>
      <c r="I258" s="48">
        <f t="shared" si="15"/>
        <v>22113383.019713145</v>
      </c>
    </row>
    <row r="259" spans="1:9">
      <c r="A259" s="44">
        <v>258</v>
      </c>
      <c r="B259" s="45">
        <f>EDATE(B258,1)</f>
        <v>50526</v>
      </c>
      <c r="C259" s="48">
        <f>IF(MOD(A259-1,12)=0,C258*(1+'Early Retirement'!$D$17),C258)</f>
        <v>17966.04424314465</v>
      </c>
      <c r="D259" s="48">
        <f>(D258+C259)*(1+'Early Retirement'!$E$18)</f>
        <v>22334316.587409481</v>
      </c>
      <c r="E259" s="48">
        <f>E258*(1+'Early Retirement'!$E$17)</f>
        <v>22225906.537429001</v>
      </c>
      <c r="G259" s="45">
        <f t="shared" ref="G259:G322" si="18">IF(OR(D259&lt;E259,AND(D259&gt;E259,D258&lt;E258)),B259,#N/A)</f>
        <v>50526</v>
      </c>
      <c r="H259" s="48">
        <f t="shared" ref="H259:H322" si="19">IF(OR(D259&lt;E259,AND(D259&gt;E259,D258&lt;E258)),D259,#N/A)</f>
        <v>22334316.587409481</v>
      </c>
      <c r="I259" s="48">
        <f t="shared" ref="I259:I322" si="20">IF(OR(D259&lt;E259,AND(D259&gt;E259,D258&lt;E258)),E259,#N/A)</f>
        <v>22225906.537429001</v>
      </c>
    </row>
    <row r="260" spans="1:9">
      <c r="A260" s="44">
        <v>259</v>
      </c>
      <c r="B260" s="45">
        <f t="shared" ref="B260:B323" si="21">EDATE(B259,1)</f>
        <v>50557</v>
      </c>
      <c r="C260" s="48">
        <f>IF(MOD(A260-1,12)=0,C259*(1+'Early Retirement'!$D$17),C259)</f>
        <v>17966.04424314465</v>
      </c>
      <c r="D260" s="48">
        <f>(D259+C260)*(1+'Early Retirement'!$E$18)</f>
        <v>22614137.76565152</v>
      </c>
      <c r="E260" s="48">
        <f>E259*(1+'Early Retirement'!$E$17)</f>
        <v>22339002.628867652</v>
      </c>
      <c r="G260" s="45" t="e">
        <f t="shared" si="18"/>
        <v>#N/A</v>
      </c>
      <c r="H260" s="48" t="e">
        <f t="shared" si="19"/>
        <v>#N/A</v>
      </c>
      <c r="I260" s="48" t="e">
        <f t="shared" si="20"/>
        <v>#N/A</v>
      </c>
    </row>
    <row r="261" spans="1:9">
      <c r="A261" s="44">
        <v>260</v>
      </c>
      <c r="B261" s="45">
        <f t="shared" si="21"/>
        <v>50587</v>
      </c>
      <c r="C261" s="48">
        <f>IF(MOD(A261-1,12)=0,C260*(1+'Early Retirement'!$D$17),C260)</f>
        <v>17966.04424314465</v>
      </c>
      <c r="D261" s="48">
        <f>(D260+C261)*(1+'Early Retirement'!$E$18)</f>
        <v>22897237.02574908</v>
      </c>
      <c r="E261" s="48">
        <f>E260*(1+'Early Retirement'!$E$17)</f>
        <v>22452674.207559306</v>
      </c>
      <c r="G261" s="45" t="e">
        <f t="shared" si="18"/>
        <v>#N/A</v>
      </c>
      <c r="H261" s="48" t="e">
        <f t="shared" si="19"/>
        <v>#N/A</v>
      </c>
      <c r="I261" s="48" t="e">
        <f t="shared" si="20"/>
        <v>#N/A</v>
      </c>
    </row>
    <row r="262" spans="1:9">
      <c r="A262" s="44">
        <v>261</v>
      </c>
      <c r="B262" s="45">
        <f t="shared" si="21"/>
        <v>50618</v>
      </c>
      <c r="C262" s="48">
        <f>IF(MOD(A262-1,12)=0,C261*(1+'Early Retirement'!$D$17),C261)</f>
        <v>17966.04424314465</v>
      </c>
      <c r="D262" s="48">
        <f>(D261+C262)*(1+'Early Retirement'!$E$18)</f>
        <v>23183652.770158753</v>
      </c>
      <c r="E262" s="48">
        <f>E261*(1+'Early Retirement'!$E$17)</f>
        <v>22566924.201859612</v>
      </c>
      <c r="G262" s="45" t="e">
        <f t="shared" si="18"/>
        <v>#N/A</v>
      </c>
      <c r="H262" s="48" t="e">
        <f t="shared" si="19"/>
        <v>#N/A</v>
      </c>
      <c r="I262" s="48" t="e">
        <f t="shared" si="20"/>
        <v>#N/A</v>
      </c>
    </row>
    <row r="263" spans="1:9">
      <c r="A263" s="44">
        <v>262</v>
      </c>
      <c r="B263" s="45">
        <f t="shared" si="21"/>
        <v>50649</v>
      </c>
      <c r="C263" s="48">
        <f>IF(MOD(A263-1,12)=0,C262*(1+'Early Retirement'!$D$17),C262)</f>
        <v>17966.04424314465</v>
      </c>
      <c r="D263" s="48">
        <f>(D262+C263)*(1+'Early Retirement'!$E$18)</f>
        <v>23473423.851218723</v>
      </c>
      <c r="E263" s="48">
        <f>E262*(1+'Early Retirement'!$E$17)</f>
        <v>22681755.555025097</v>
      </c>
      <c r="G263" s="45" t="e">
        <f t="shared" si="18"/>
        <v>#N/A</v>
      </c>
      <c r="H263" s="48" t="e">
        <f t="shared" si="19"/>
        <v>#N/A</v>
      </c>
      <c r="I263" s="48" t="e">
        <f t="shared" si="20"/>
        <v>#N/A</v>
      </c>
    </row>
    <row r="264" spans="1:9">
      <c r="A264" s="44">
        <v>263</v>
      </c>
      <c r="B264" s="45">
        <f t="shared" si="21"/>
        <v>50679</v>
      </c>
      <c r="C264" s="48">
        <f>IF(MOD(A264-1,12)=0,C263*(1+'Early Retirement'!$D$17),C263)</f>
        <v>17966.04424314465</v>
      </c>
      <c r="D264" s="48">
        <f>(D263+C264)*(1+'Early Retirement'!$E$18)</f>
        <v>23766589.576419089</v>
      </c>
      <c r="E264" s="48">
        <f>E263*(1+'Early Retirement'!$E$17)</f>
        <v>22797171.225288998</v>
      </c>
      <c r="G264" s="45" t="e">
        <f t="shared" si="18"/>
        <v>#N/A</v>
      </c>
      <c r="H264" s="48" t="e">
        <f t="shared" si="19"/>
        <v>#N/A</v>
      </c>
      <c r="I264" s="48" t="e">
        <f t="shared" si="20"/>
        <v>#N/A</v>
      </c>
    </row>
    <row r="265" spans="1:9">
      <c r="A265" s="44">
        <v>264</v>
      </c>
      <c r="B265" s="45">
        <f t="shared" si="21"/>
        <v>50710</v>
      </c>
      <c r="C265" s="48">
        <f>IF(MOD(A265-1,12)=0,C264*(1+'Early Retirement'!$D$17),C264)</f>
        <v>17966.04424314465</v>
      </c>
      <c r="D265" s="48">
        <f>(D264+C265)*(1+'Early Retirement'!$E$18)</f>
        <v>24063189.713733923</v>
      </c>
      <c r="E265" s="48">
        <f>E264*(1+'Early Retirement'!$E$17)</f>
        <v>22913174.185937464</v>
      </c>
      <c r="G265" s="45" t="e">
        <f t="shared" si="18"/>
        <v>#N/A</v>
      </c>
      <c r="H265" s="48" t="e">
        <f t="shared" si="19"/>
        <v>#N/A</v>
      </c>
      <c r="I265" s="48" t="e">
        <f t="shared" si="20"/>
        <v>#N/A</v>
      </c>
    </row>
    <row r="266" spans="1:9">
      <c r="A266" s="44">
        <v>265</v>
      </c>
      <c r="B266" s="45">
        <f t="shared" si="21"/>
        <v>50740</v>
      </c>
      <c r="C266" s="48">
        <f>IF(MOD(A266-1,12)=0,C265*(1+'Early Retirement'!$D$17),C265)</f>
        <v>19094.311821614134</v>
      </c>
      <c r="D266" s="48">
        <f>(D265+C266)*(1+'Early Retirement'!$E$18)</f>
        <v>24364405.98215523</v>
      </c>
      <c r="E266" s="48">
        <f>E265*(1+'Early Retirement'!$E$17)</f>
        <v>23029767.425386146</v>
      </c>
      <c r="G266" s="45" t="e">
        <f t="shared" si="18"/>
        <v>#N/A</v>
      </c>
      <c r="H266" s="48" t="e">
        <f t="shared" si="19"/>
        <v>#N/A</v>
      </c>
      <c r="I266" s="48" t="e">
        <f t="shared" si="20"/>
        <v>#N/A</v>
      </c>
    </row>
    <row r="267" spans="1:9">
      <c r="A267" s="44">
        <v>266</v>
      </c>
      <c r="B267" s="45">
        <f t="shared" si="21"/>
        <v>50771</v>
      </c>
      <c r="C267" s="48">
        <f>IF(MOD(A267-1,12)=0,C266*(1+'Early Retirement'!$D$17),C266)</f>
        <v>19094.311821614134</v>
      </c>
      <c r="D267" s="48">
        <f>(D266+C267)*(1+'Early Retirement'!$E$18)</f>
        <v>24669150.974136002</v>
      </c>
      <c r="E267" s="48">
        <f>E266*(1+'Early Retirement'!$E$17)</f>
        <v>23146953.947257195</v>
      </c>
      <c r="G267" s="45" t="e">
        <f t="shared" si="18"/>
        <v>#N/A</v>
      </c>
      <c r="H267" s="48" t="e">
        <f t="shared" si="19"/>
        <v>#N/A</v>
      </c>
      <c r="I267" s="48" t="e">
        <f t="shared" si="20"/>
        <v>#N/A</v>
      </c>
    </row>
    <row r="268" spans="1:9">
      <c r="A268" s="44">
        <v>267</v>
      </c>
      <c r="B268" s="45">
        <f t="shared" si="21"/>
        <v>50802</v>
      </c>
      <c r="C268" s="48">
        <f>IF(MOD(A268-1,12)=0,C267*(1+'Early Retirement'!$D$17),C267)</f>
        <v>19094.311821614134</v>
      </c>
      <c r="D268" s="48">
        <f>(D267+C268)*(1+'Early Retirement'!$E$18)</f>
        <v>24977466.028379571</v>
      </c>
      <c r="E268" s="48">
        <f>E267*(1+'Early Retirement'!$E$17)</f>
        <v>23264736.770456631</v>
      </c>
      <c r="G268" s="45" t="e">
        <f t="shared" si="18"/>
        <v>#N/A</v>
      </c>
      <c r="H268" s="48" t="e">
        <f t="shared" si="19"/>
        <v>#N/A</v>
      </c>
      <c r="I268" s="48" t="e">
        <f t="shared" si="20"/>
        <v>#N/A</v>
      </c>
    </row>
    <row r="269" spans="1:9">
      <c r="A269" s="44">
        <v>268</v>
      </c>
      <c r="B269" s="45">
        <f t="shared" si="21"/>
        <v>50830</v>
      </c>
      <c r="C269" s="48">
        <f>IF(MOD(A269-1,12)=0,C268*(1+'Early Retirement'!$D$17),C268)</f>
        <v>19094.311821614134</v>
      </c>
      <c r="D269" s="48">
        <f>(D268+C269)*(1+'Early Retirement'!$E$18)</f>
        <v>25289392.967868742</v>
      </c>
      <c r="E269" s="48">
        <f>E268*(1+'Early Retirement'!$E$17)</f>
        <v>23383118.929252122</v>
      </c>
      <c r="G269" s="45" t="e">
        <f t="shared" si="18"/>
        <v>#N/A</v>
      </c>
      <c r="H269" s="48" t="e">
        <f t="shared" si="19"/>
        <v>#N/A</v>
      </c>
      <c r="I269" s="48" t="e">
        <f t="shared" si="20"/>
        <v>#N/A</v>
      </c>
    </row>
    <row r="270" spans="1:9">
      <c r="A270" s="44">
        <v>269</v>
      </c>
      <c r="B270" s="45">
        <f t="shared" si="21"/>
        <v>50861</v>
      </c>
      <c r="C270" s="48">
        <f>IF(MOD(A270-1,12)=0,C269*(1+'Early Retirement'!$D$17),C269)</f>
        <v>19094.311821614134</v>
      </c>
      <c r="D270" s="48">
        <f>(D269+C270)*(1+'Early Retirement'!$E$18)</f>
        <v>25604974.105539095</v>
      </c>
      <c r="E270" s="48">
        <f>E269*(1+'Early Retirement'!$E$17)</f>
        <v>23502103.473351147</v>
      </c>
      <c r="G270" s="45" t="e">
        <f t="shared" si="18"/>
        <v>#N/A</v>
      </c>
      <c r="H270" s="48" t="e">
        <f t="shared" si="19"/>
        <v>#N/A</v>
      </c>
      <c r="I270" s="48" t="e">
        <f t="shared" si="20"/>
        <v>#N/A</v>
      </c>
    </row>
    <row r="271" spans="1:9">
      <c r="A271" s="44">
        <v>270</v>
      </c>
      <c r="B271" s="45">
        <f t="shared" si="21"/>
        <v>50891</v>
      </c>
      <c r="C271" s="48">
        <f>IF(MOD(A271-1,12)=0,C270*(1+'Early Retirement'!$D$17),C270)</f>
        <v>19094.311821614134</v>
      </c>
      <c r="D271" s="48">
        <f>(D270+C271)*(1+'Early Retirement'!$E$18)</f>
        <v>25924252.250018727</v>
      </c>
      <c r="E271" s="48">
        <f>E270*(1+'Early Retirement'!$E$17)</f>
        <v>23621693.467979562</v>
      </c>
      <c r="G271" s="45" t="e">
        <f t="shared" si="18"/>
        <v>#N/A</v>
      </c>
      <c r="H271" s="48" t="e">
        <f t="shared" si="19"/>
        <v>#N/A</v>
      </c>
      <c r="I271" s="48" t="e">
        <f t="shared" si="20"/>
        <v>#N/A</v>
      </c>
    </row>
    <row r="272" spans="1:9">
      <c r="A272" s="44">
        <v>271</v>
      </c>
      <c r="B272" s="45">
        <f t="shared" si="21"/>
        <v>50922</v>
      </c>
      <c r="C272" s="48">
        <f>IF(MOD(A272-1,12)=0,C271*(1+'Early Retirement'!$D$17),C271)</f>
        <v>19094.311821614134</v>
      </c>
      <c r="D272" s="48">
        <f>(D271+C272)*(1+'Early Retirement'!$E$18)</f>
        <v>26247270.711435262</v>
      </c>
      <c r="E272" s="48">
        <f>E271*(1+'Early Retirement'!$E$17)</f>
        <v>23741891.993960559</v>
      </c>
      <c r="G272" s="45" t="e">
        <f t="shared" si="18"/>
        <v>#N/A</v>
      </c>
      <c r="H272" s="48" t="e">
        <f t="shared" si="19"/>
        <v>#N/A</v>
      </c>
      <c r="I272" s="48" t="e">
        <f t="shared" si="20"/>
        <v>#N/A</v>
      </c>
    </row>
    <row r="273" spans="1:9">
      <c r="A273" s="44">
        <v>272</v>
      </c>
      <c r="B273" s="45">
        <f t="shared" si="21"/>
        <v>50952</v>
      </c>
      <c r="C273" s="48">
        <f>IF(MOD(A273-1,12)=0,C272*(1+'Early Retirement'!$D$17),C272)</f>
        <v>19094.311821614134</v>
      </c>
      <c r="D273" s="48">
        <f>(D272+C273)*(1+'Early Retirement'!$E$18)</f>
        <v>26574073.307290874</v>
      </c>
      <c r="E273" s="48">
        <f>E272*(1+'Early Retirement'!$E$17)</f>
        <v>23862702.147794049</v>
      </c>
      <c r="G273" s="45" t="e">
        <f t="shared" si="18"/>
        <v>#N/A</v>
      </c>
      <c r="H273" s="48" t="e">
        <f t="shared" si="19"/>
        <v>#N/A</v>
      </c>
      <c r="I273" s="48" t="e">
        <f t="shared" si="20"/>
        <v>#N/A</v>
      </c>
    </row>
    <row r="274" spans="1:9">
      <c r="A274" s="44">
        <v>273</v>
      </c>
      <c r="B274" s="45">
        <f t="shared" si="21"/>
        <v>50983</v>
      </c>
      <c r="C274" s="48">
        <f>IF(MOD(A274-1,12)=0,C273*(1+'Early Retirement'!$D$17),C273)</f>
        <v>19094.311821614134</v>
      </c>
      <c r="D274" s="48">
        <f>(D273+C274)*(1+'Early Retirement'!$E$18)</f>
        <v>26904704.368406124</v>
      </c>
      <c r="E274" s="48">
        <f>E273*(1+'Early Retirement'!$E$17)</f>
        <v>23984127.041736413</v>
      </c>
      <c r="G274" s="45" t="e">
        <f t="shared" si="18"/>
        <v>#N/A</v>
      </c>
      <c r="H274" s="48" t="e">
        <f t="shared" si="19"/>
        <v>#N/A</v>
      </c>
      <c r="I274" s="48" t="e">
        <f t="shared" si="20"/>
        <v>#N/A</v>
      </c>
    </row>
    <row r="275" spans="1:9">
      <c r="A275" s="44">
        <v>274</v>
      </c>
      <c r="B275" s="45">
        <f t="shared" si="21"/>
        <v>51014</v>
      </c>
      <c r="C275" s="48">
        <f>IF(MOD(A275-1,12)=0,C274*(1+'Early Retirement'!$D$17),C274)</f>
        <v>19094.311821614134</v>
      </c>
      <c r="D275" s="48">
        <f>(D274+C275)*(1+'Early Retirement'!$E$18)</f>
        <v>27239208.744933464</v>
      </c>
      <c r="E275" s="48">
        <f>E274*(1+'Early Retirement'!$E$17)</f>
        <v>24106169.803880692</v>
      </c>
      <c r="G275" s="45" t="e">
        <f t="shared" si="18"/>
        <v>#N/A</v>
      </c>
      <c r="H275" s="48" t="e">
        <f t="shared" si="19"/>
        <v>#N/A</v>
      </c>
      <c r="I275" s="48" t="e">
        <f t="shared" si="20"/>
        <v>#N/A</v>
      </c>
    </row>
    <row r="276" spans="1:9">
      <c r="A276" s="44">
        <v>275</v>
      </c>
      <c r="B276" s="45">
        <f t="shared" si="21"/>
        <v>51044</v>
      </c>
      <c r="C276" s="48">
        <f>IF(MOD(A276-1,12)=0,C275*(1+'Early Retirement'!$D$17),C275)</f>
        <v>19094.311821614134</v>
      </c>
      <c r="D276" s="48">
        <f>(D275+C276)*(1+'Early Retirement'!$E$18)</f>
        <v>27577631.812441148</v>
      </c>
      <c r="E276" s="48">
        <f>E275*(1+'Early Retirement'!$E$17)</f>
        <v>24228833.578237168</v>
      </c>
      <c r="G276" s="45" t="e">
        <f t="shared" si="18"/>
        <v>#N/A</v>
      </c>
      <c r="H276" s="48" t="e">
        <f t="shared" si="19"/>
        <v>#N/A</v>
      </c>
      <c r="I276" s="48" t="e">
        <f t="shared" si="20"/>
        <v>#N/A</v>
      </c>
    </row>
    <row r="277" spans="1:9">
      <c r="A277" s="44">
        <v>276</v>
      </c>
      <c r="B277" s="45">
        <f t="shared" si="21"/>
        <v>51075</v>
      </c>
      <c r="C277" s="48">
        <f>IF(MOD(A277-1,12)=0,C276*(1+'Early Retirement'!$D$17),C276)</f>
        <v>19094.311821614134</v>
      </c>
      <c r="D277" s="48">
        <f>(D276+C277)*(1+'Early Retirement'!$E$18)</f>
        <v>27920019.478068449</v>
      </c>
      <c r="E277" s="48">
        <f>E276*(1+'Early Retirement'!$E$17)</f>
        <v>24352121.52481436</v>
      </c>
      <c r="G277" s="45" t="e">
        <f t="shared" si="18"/>
        <v>#N/A</v>
      </c>
      <c r="H277" s="48" t="e">
        <f t="shared" si="19"/>
        <v>#N/A</v>
      </c>
      <c r="I277" s="48" t="e">
        <f t="shared" si="20"/>
        <v>#N/A</v>
      </c>
    </row>
    <row r="278" spans="1:9">
      <c r="A278" s="44">
        <v>277</v>
      </c>
      <c r="B278" s="45">
        <f t="shared" si="21"/>
        <v>51105</v>
      </c>
      <c r="C278" s="48">
        <f>IF(MOD(A278-1,12)=0,C277*(1+'Early Retirement'!$D$17),C277)</f>
        <v>20293.434604011502</v>
      </c>
      <c r="D278" s="48">
        <f>(D277+C278)*(1+'Early Retirement'!$E$18)</f>
        <v>28267631.357159123</v>
      </c>
      <c r="E278" s="48">
        <f>E277*(1+'Early Retirement'!$E$17)</f>
        <v>24476036.81970042</v>
      </c>
      <c r="G278" s="45" t="e">
        <f t="shared" si="18"/>
        <v>#N/A</v>
      </c>
      <c r="H278" s="48" t="e">
        <f t="shared" si="19"/>
        <v>#N/A</v>
      </c>
      <c r="I278" s="48" t="e">
        <f t="shared" si="20"/>
        <v>#N/A</v>
      </c>
    </row>
    <row r="279" spans="1:9">
      <c r="A279" s="44">
        <v>278</v>
      </c>
      <c r="B279" s="45">
        <f t="shared" si="21"/>
        <v>51136</v>
      </c>
      <c r="C279" s="48">
        <f>IF(MOD(A279-1,12)=0,C278*(1+'Early Retirement'!$D$17),C278)</f>
        <v>20293.434604011502</v>
      </c>
      <c r="D279" s="48">
        <f>(D278+C279)*(1+'Early Retirement'!$E$18)</f>
        <v>28619315.4805337</v>
      </c>
      <c r="E279" s="48">
        <f>E278*(1+'Early Retirement'!$E$17)</f>
        <v>24600582.655144971</v>
      </c>
      <c r="G279" s="45" t="e">
        <f t="shared" si="18"/>
        <v>#N/A</v>
      </c>
      <c r="H279" s="48" t="e">
        <f t="shared" si="19"/>
        <v>#N/A</v>
      </c>
      <c r="I279" s="48" t="e">
        <f t="shared" si="20"/>
        <v>#N/A</v>
      </c>
    </row>
    <row r="280" spans="1:9">
      <c r="A280" s="44">
        <v>279</v>
      </c>
      <c r="B280" s="45">
        <f t="shared" si="21"/>
        <v>51167</v>
      </c>
      <c r="C280" s="48">
        <f>IF(MOD(A280-1,12)=0,C279*(1+'Early Retirement'!$D$17),C279)</f>
        <v>20293.434604011502</v>
      </c>
      <c r="D280" s="48">
        <f>(D279+C280)*(1+'Early Retirement'!$E$18)</f>
        <v>28975119.554195642</v>
      </c>
      <c r="E280" s="48">
        <f>E279*(1+'Early Retirement'!$E$17)</f>
        <v>24725762.239641335</v>
      </c>
      <c r="G280" s="45" t="e">
        <f t="shared" si="18"/>
        <v>#N/A</v>
      </c>
      <c r="H280" s="48" t="e">
        <f t="shared" si="19"/>
        <v>#N/A</v>
      </c>
      <c r="I280" s="48" t="e">
        <f t="shared" si="20"/>
        <v>#N/A</v>
      </c>
    </row>
    <row r="281" spans="1:9">
      <c r="A281" s="44">
        <v>280</v>
      </c>
      <c r="B281" s="45">
        <f t="shared" si="21"/>
        <v>51196</v>
      </c>
      <c r="C281" s="48">
        <f>IF(MOD(A281-1,12)=0,C280*(1+'Early Retirement'!$D$17),C280)</f>
        <v>20293.434604011502</v>
      </c>
      <c r="D281" s="48">
        <f>(D280+C281)*(1+'Early Retirement'!$E$18)</f>
        <v>29335091.843020279</v>
      </c>
      <c r="E281" s="48">
        <f>E280*(1+'Early Retirement'!$E$17)</f>
        <v>24851578.798009183</v>
      </c>
      <c r="G281" s="45" t="e">
        <f t="shared" si="18"/>
        <v>#N/A</v>
      </c>
      <c r="H281" s="48" t="e">
        <f t="shared" si="19"/>
        <v>#N/A</v>
      </c>
      <c r="I281" s="48" t="e">
        <f t="shared" si="20"/>
        <v>#N/A</v>
      </c>
    </row>
    <row r="282" spans="1:9">
      <c r="A282" s="44">
        <v>281</v>
      </c>
      <c r="B282" s="45">
        <f t="shared" si="21"/>
        <v>51227</v>
      </c>
      <c r="C282" s="48">
        <f>IF(MOD(A282-1,12)=0,C281*(1+'Early Retirement'!$D$17),C281)</f>
        <v>20293.434604011502</v>
      </c>
      <c r="D282" s="48">
        <f>(D281+C282)*(1+'Early Retirement'!$E$18)</f>
        <v>29699281.177301947</v>
      </c>
      <c r="E282" s="48">
        <f>E281*(1+'Early Retirement'!$E$17)</f>
        <v>24978035.571477629</v>
      </c>
      <c r="G282" s="45" t="e">
        <f t="shared" si="18"/>
        <v>#N/A</v>
      </c>
      <c r="H282" s="48" t="e">
        <f t="shared" si="19"/>
        <v>#N/A</v>
      </c>
      <c r="I282" s="48" t="e">
        <f t="shared" si="20"/>
        <v>#N/A</v>
      </c>
    </row>
    <row r="283" spans="1:9">
      <c r="A283" s="44">
        <v>282</v>
      </c>
      <c r="B283" s="45">
        <f t="shared" si="21"/>
        <v>51257</v>
      </c>
      <c r="C283" s="48">
        <f>IF(MOD(A283-1,12)=0,C282*(1+'Early Retirement'!$D$17),C282)</f>
        <v>20293.434604011502</v>
      </c>
      <c r="D283" s="48">
        <f>(D282+C283)*(1+'Early Retirement'!$E$18)</f>
        <v>30067736.959377822</v>
      </c>
      <c r="E283" s="48">
        <f>E282*(1+'Early Retirement'!$E$17)</f>
        <v>25105135.817768708</v>
      </c>
      <c r="G283" s="45" t="e">
        <f t="shared" si="18"/>
        <v>#N/A</v>
      </c>
      <c r="H283" s="48" t="e">
        <f t="shared" si="19"/>
        <v>#N/A</v>
      </c>
      <c r="I283" s="48" t="e">
        <f t="shared" si="20"/>
        <v>#N/A</v>
      </c>
    </row>
    <row r="284" spans="1:9">
      <c r="A284" s="44">
        <v>283</v>
      </c>
      <c r="B284" s="45">
        <f t="shared" si="21"/>
        <v>51288</v>
      </c>
      <c r="C284" s="48">
        <f>IF(MOD(A284-1,12)=0,C283*(1+'Early Retirement'!$D$17),C283)</f>
        <v>20293.434604011502</v>
      </c>
      <c r="D284" s="48">
        <f>(D283+C284)*(1+'Early Retirement'!$E$18)</f>
        <v>30440509.170329355</v>
      </c>
      <c r="E284" s="48">
        <f>E283*(1+'Early Retirement'!$E$17)</f>
        <v>25232882.811181314</v>
      </c>
      <c r="G284" s="45" t="e">
        <f t="shared" si="18"/>
        <v>#N/A</v>
      </c>
      <c r="H284" s="48" t="e">
        <f t="shared" si="19"/>
        <v>#N/A</v>
      </c>
      <c r="I284" s="48" t="e">
        <f t="shared" si="20"/>
        <v>#N/A</v>
      </c>
    </row>
    <row r="285" spans="1:9">
      <c r="A285" s="44">
        <v>284</v>
      </c>
      <c r="B285" s="45">
        <f t="shared" si="21"/>
        <v>51318</v>
      </c>
      <c r="C285" s="48">
        <f>IF(MOD(A285-1,12)=0,C284*(1+'Early Retirement'!$D$17),C284)</f>
        <v>20293.434604011502</v>
      </c>
      <c r="D285" s="48">
        <f>(D284+C285)*(1+'Early Retirement'!$E$18)</f>
        <v>30817648.376762215</v>
      </c>
      <c r="E285" s="48">
        <f>E284*(1+'Early Retirement'!$E$17)</f>
        <v>25361279.842675544</v>
      </c>
      <c r="G285" s="45" t="e">
        <f t="shared" si="18"/>
        <v>#N/A</v>
      </c>
      <c r="H285" s="48" t="e">
        <f t="shared" si="19"/>
        <v>#N/A</v>
      </c>
      <c r="I285" s="48" t="e">
        <f t="shared" si="20"/>
        <v>#N/A</v>
      </c>
    </row>
    <row r="286" spans="1:9">
      <c r="A286" s="44">
        <v>285</v>
      </c>
      <c r="B286" s="45">
        <f t="shared" si="21"/>
        <v>51349</v>
      </c>
      <c r="C286" s="48">
        <f>IF(MOD(A286-1,12)=0,C285*(1+'Early Retirement'!$D$17),C285)</f>
        <v>20293.434604011502</v>
      </c>
      <c r="D286" s="48">
        <f>(D285+C286)*(1+'Early Retirement'!$E$18)</f>
        <v>31199205.737665653</v>
      </c>
      <c r="E286" s="48">
        <f>E285*(1+'Early Retirement'!$E$17)</f>
        <v>25490330.21995749</v>
      </c>
      <c r="G286" s="45" t="e">
        <f t="shared" si="18"/>
        <v>#N/A</v>
      </c>
      <c r="H286" s="48" t="e">
        <f t="shared" si="19"/>
        <v>#N/A</v>
      </c>
      <c r="I286" s="48" t="e">
        <f t="shared" si="20"/>
        <v>#N/A</v>
      </c>
    </row>
    <row r="287" spans="1:9">
      <c r="A287" s="44">
        <v>286</v>
      </c>
      <c r="B287" s="45">
        <f t="shared" si="21"/>
        <v>51380</v>
      </c>
      <c r="C287" s="48">
        <f>IF(MOD(A287-1,12)=0,C286*(1+'Early Retirement'!$D$17),C286)</f>
        <v>20293.434604011502</v>
      </c>
      <c r="D287" s="48">
        <f>(D286+C287)*(1+'Early Retirement'!$E$18)</f>
        <v>31585233.011352234</v>
      </c>
      <c r="E287" s="48">
        <f>E286*(1+'Early Retirement'!$E$17)</f>
        <v>25620037.267564431</v>
      </c>
      <c r="G287" s="45" t="e">
        <f t="shared" si="18"/>
        <v>#N/A</v>
      </c>
      <c r="H287" s="48" t="e">
        <f t="shared" si="19"/>
        <v>#N/A</v>
      </c>
      <c r="I287" s="48" t="e">
        <f t="shared" si="20"/>
        <v>#N/A</v>
      </c>
    </row>
    <row r="288" spans="1:9">
      <c r="A288" s="44">
        <v>287</v>
      </c>
      <c r="B288" s="45">
        <f t="shared" si="21"/>
        <v>51410</v>
      </c>
      <c r="C288" s="48">
        <f>IF(MOD(A288-1,12)=0,C287*(1+'Early Retirement'!$D$17),C287)</f>
        <v>20293.434604011502</v>
      </c>
      <c r="D288" s="48">
        <f>(D287+C288)*(1+'Early Retirement'!$E$18)</f>
        <v>31975782.562478852</v>
      </c>
      <c r="E288" s="48">
        <f>E287*(1+'Early Retirement'!$E$17)</f>
        <v>25750404.326950494</v>
      </c>
      <c r="G288" s="45" t="e">
        <f t="shared" si="18"/>
        <v>#N/A</v>
      </c>
      <c r="H288" s="48" t="e">
        <f t="shared" si="19"/>
        <v>#N/A</v>
      </c>
      <c r="I288" s="48" t="e">
        <f t="shared" si="20"/>
        <v>#N/A</v>
      </c>
    </row>
    <row r="289" spans="1:9">
      <c r="A289" s="44">
        <v>288</v>
      </c>
      <c r="B289" s="45">
        <f t="shared" si="21"/>
        <v>51441</v>
      </c>
      <c r="C289" s="48">
        <f>IF(MOD(A289-1,12)=0,C288*(1+'Early Retirement'!$D$17),C288)</f>
        <v>20293.434604011502</v>
      </c>
      <c r="D289" s="48">
        <f>(D288+C289)*(1+'Early Retirement'!$E$18)</f>
        <v>32370907.369150005</v>
      </c>
      <c r="E289" s="48">
        <f>E288*(1+'Early Retirement'!$E$17)</f>
        <v>25881434.756572731</v>
      </c>
      <c r="G289" s="45" t="e">
        <f t="shared" si="18"/>
        <v>#N/A</v>
      </c>
      <c r="H289" s="48" t="e">
        <f t="shared" si="19"/>
        <v>#N/A</v>
      </c>
      <c r="I289" s="48" t="e">
        <f t="shared" si="20"/>
        <v>#N/A</v>
      </c>
    </row>
    <row r="290" spans="1:9">
      <c r="A290" s="44">
        <v>289</v>
      </c>
      <c r="B290" s="45">
        <f t="shared" si="21"/>
        <v>51471</v>
      </c>
      <c r="C290" s="48">
        <f>IF(MOD(A290-1,12)=0,C289*(1+'Early Retirement'!$D$17),C289)</f>
        <v>21567.862297143423</v>
      </c>
      <c r="D290" s="48">
        <f>(D289+C290)*(1+'Early Retirement'!$E$18)</f>
        <v>32771950.387611959</v>
      </c>
      <c r="E290" s="48">
        <f>E289*(1+'Early Retirement'!$E$17)</f>
        <v>26013131.931977637</v>
      </c>
      <c r="G290" s="45" t="e">
        <f t="shared" si="18"/>
        <v>#N/A</v>
      </c>
      <c r="H290" s="48" t="e">
        <f t="shared" si="19"/>
        <v>#N/A</v>
      </c>
      <c r="I290" s="48" t="e">
        <f t="shared" si="20"/>
        <v>#N/A</v>
      </c>
    </row>
    <row r="291" spans="1:9">
      <c r="A291" s="44">
        <v>290</v>
      </c>
      <c r="B291" s="45">
        <f t="shared" si="21"/>
        <v>51502</v>
      </c>
      <c r="C291" s="48">
        <f>IF(MOD(A291-1,12)=0,C290*(1+'Early Retirement'!$D$17),C290)</f>
        <v>21567.862297143423</v>
      </c>
      <c r="D291" s="48">
        <f>(D290+C291)*(1+'Early Retirement'!$E$18)</f>
        <v>33177691.591716483</v>
      </c>
      <c r="E291" s="48">
        <f>E290*(1+'Early Retirement'!$E$17)</f>
        <v>26145499.245888107</v>
      </c>
      <c r="G291" s="45" t="e">
        <f t="shared" si="18"/>
        <v>#N/A</v>
      </c>
      <c r="H291" s="48" t="e">
        <f t="shared" si="19"/>
        <v>#N/A</v>
      </c>
      <c r="I291" s="48" t="e">
        <f t="shared" si="20"/>
        <v>#N/A</v>
      </c>
    </row>
    <row r="292" spans="1:9">
      <c r="A292" s="44">
        <v>291</v>
      </c>
      <c r="B292" s="45">
        <f t="shared" si="21"/>
        <v>51533</v>
      </c>
      <c r="C292" s="48">
        <f>IF(MOD(A292-1,12)=0,C291*(1+'Early Retirement'!$D$17),C291)</f>
        <v>21567.862297143423</v>
      </c>
      <c r="D292" s="48">
        <f>(D291+C292)*(1+'Early Retirement'!$E$18)</f>
        <v>33588186.020318054</v>
      </c>
      <c r="E292" s="48">
        <f>E291*(1+'Early Retirement'!$E$17)</f>
        <v>26278540.10829084</v>
      </c>
      <c r="G292" s="45" t="e">
        <f t="shared" si="18"/>
        <v>#N/A</v>
      </c>
      <c r="H292" s="48" t="e">
        <f t="shared" si="19"/>
        <v>#N/A</v>
      </c>
      <c r="I292" s="48" t="e">
        <f t="shared" si="20"/>
        <v>#N/A</v>
      </c>
    </row>
    <row r="293" spans="1:9">
      <c r="A293" s="44">
        <v>292</v>
      </c>
      <c r="B293" s="45">
        <f t="shared" si="21"/>
        <v>51561</v>
      </c>
      <c r="C293" s="48">
        <f>IF(MOD(A293-1,12)=0,C292*(1+'Early Retirement'!$D$17),C292)</f>
        <v>21567.862297143423</v>
      </c>
      <c r="D293" s="48">
        <f>(D292+C293)*(1+'Early Retirement'!$E$18)</f>
        <v>34003489.357046753</v>
      </c>
      <c r="E293" s="48">
        <f>E292*(1+'Early Retirement'!$E$17)</f>
        <v>26412257.946524192</v>
      </c>
      <c r="G293" s="45" t="e">
        <f t="shared" si="18"/>
        <v>#N/A</v>
      </c>
      <c r="H293" s="48" t="e">
        <f t="shared" si="19"/>
        <v>#N/A</v>
      </c>
      <c r="I293" s="48" t="e">
        <f t="shared" si="20"/>
        <v>#N/A</v>
      </c>
    </row>
    <row r="294" spans="1:9">
      <c r="A294" s="44">
        <v>293</v>
      </c>
      <c r="B294" s="45">
        <f t="shared" si="21"/>
        <v>51592</v>
      </c>
      <c r="C294" s="48">
        <f>IF(MOD(A294-1,12)=0,C293*(1+'Early Retirement'!$D$17),C293)</f>
        <v>21567.862297143423</v>
      </c>
      <c r="D294" s="48">
        <f>(D293+C294)*(1+'Early Retirement'!$E$18)</f>
        <v>34423657.937861763</v>
      </c>
      <c r="E294" s="48">
        <f>E293*(1+'Early Retirement'!$E$17)</f>
        <v>26546656.205366455</v>
      </c>
      <c r="G294" s="45" t="e">
        <f t="shared" si="18"/>
        <v>#N/A</v>
      </c>
      <c r="H294" s="48" t="e">
        <f t="shared" si="19"/>
        <v>#N/A</v>
      </c>
      <c r="I294" s="48" t="e">
        <f t="shared" si="20"/>
        <v>#N/A</v>
      </c>
    </row>
    <row r="295" spans="1:9">
      <c r="A295" s="44">
        <v>294</v>
      </c>
      <c r="B295" s="45">
        <f t="shared" si="21"/>
        <v>51622</v>
      </c>
      <c r="C295" s="48">
        <f>IF(MOD(A295-1,12)=0,C294*(1+'Early Retirement'!$D$17),C294)</f>
        <v>21567.862297143423</v>
      </c>
      <c r="D295" s="48">
        <f>(D294+C295)*(1+'Early Retirement'!$E$18)</f>
        <v>34848748.758693352</v>
      </c>
      <c r="E295" s="48">
        <f>E294*(1+'Early Retirement'!$E$17)</f>
        <v>26681738.347124614</v>
      </c>
      <c r="G295" s="45" t="e">
        <f t="shared" si="18"/>
        <v>#N/A</v>
      </c>
      <c r="H295" s="48" t="e">
        <f t="shared" si="19"/>
        <v>#N/A</v>
      </c>
      <c r="I295" s="48" t="e">
        <f t="shared" si="20"/>
        <v>#N/A</v>
      </c>
    </row>
    <row r="296" spans="1:9">
      <c r="A296" s="44">
        <v>295</v>
      </c>
      <c r="B296" s="45">
        <f t="shared" si="21"/>
        <v>51653</v>
      </c>
      <c r="C296" s="48">
        <f>IF(MOD(A296-1,12)=0,C295*(1+'Early Retirement'!$D$17),C295)</f>
        <v>21567.862297143423</v>
      </c>
      <c r="D296" s="48">
        <f>(D295+C296)*(1+'Early Retirement'!$E$18)</f>
        <v>35278819.483174376</v>
      </c>
      <c r="E296" s="48">
        <f>E295*(1+'Early Retirement'!$E$17)</f>
        <v>26817507.851723529</v>
      </c>
      <c r="G296" s="45" t="e">
        <f t="shared" si="18"/>
        <v>#N/A</v>
      </c>
      <c r="H296" s="48" t="e">
        <f t="shared" si="19"/>
        <v>#N/A</v>
      </c>
      <c r="I296" s="48" t="e">
        <f t="shared" si="20"/>
        <v>#N/A</v>
      </c>
    </row>
    <row r="297" spans="1:9">
      <c r="A297" s="44">
        <v>296</v>
      </c>
      <c r="B297" s="45">
        <f t="shared" si="21"/>
        <v>51683</v>
      </c>
      <c r="C297" s="48">
        <f>IF(MOD(A297-1,12)=0,C296*(1+'Early Retirement'!$D$17),C296)</f>
        <v>21567.862297143423</v>
      </c>
      <c r="D297" s="48">
        <f>(D296+C297)*(1+'Early Retirement'!$E$18)</f>
        <v>35713928.450462356</v>
      </c>
      <c r="E297" s="48">
        <f>E296*(1+'Early Retirement'!$E$17)</f>
        <v>26953968.216795597</v>
      </c>
      <c r="G297" s="45" t="e">
        <f t="shared" si="18"/>
        <v>#N/A</v>
      </c>
      <c r="H297" s="48" t="e">
        <f t="shared" si="19"/>
        <v>#N/A</v>
      </c>
      <c r="I297" s="48" t="e">
        <f t="shared" si="20"/>
        <v>#N/A</v>
      </c>
    </row>
    <row r="298" spans="1:9">
      <c r="A298" s="44">
        <v>297</v>
      </c>
      <c r="B298" s="45">
        <f t="shared" si="21"/>
        <v>51714</v>
      </c>
      <c r="C298" s="48">
        <f>IF(MOD(A298-1,12)=0,C297*(1+'Early Retirement'!$D$17),C297)</f>
        <v>21567.862297143423</v>
      </c>
      <c r="D298" s="48">
        <f>(D297+C298)*(1+'Early Retirement'!$E$18)</f>
        <v>36154134.683153197</v>
      </c>
      <c r="E298" s="48">
        <f>E297*(1+'Early Retirement'!$E$17)</f>
        <v>27091122.957770847</v>
      </c>
      <c r="G298" s="45" t="e">
        <f t="shared" si="18"/>
        <v>#N/A</v>
      </c>
      <c r="H298" s="48" t="e">
        <f t="shared" si="19"/>
        <v>#N/A</v>
      </c>
      <c r="I298" s="48" t="e">
        <f t="shared" si="20"/>
        <v>#N/A</v>
      </c>
    </row>
    <row r="299" spans="1:9">
      <c r="A299" s="44">
        <v>298</v>
      </c>
      <c r="B299" s="45">
        <f t="shared" si="21"/>
        <v>51745</v>
      </c>
      <c r="C299" s="48">
        <f>IF(MOD(A299-1,12)=0,C298*(1+'Early Retirement'!$D$17),C298)</f>
        <v>21567.862297143423</v>
      </c>
      <c r="D299" s="48">
        <f>(D298+C299)*(1+'Early Retirement'!$E$18)</f>
        <v>36599497.895287618</v>
      </c>
      <c r="E299" s="48">
        <f>E298*(1+'Early Retirement'!$E$17)</f>
        <v>27228975.607967503</v>
      </c>
      <c r="G299" s="45" t="e">
        <f t="shared" si="18"/>
        <v>#N/A</v>
      </c>
      <c r="H299" s="48" t="e">
        <f t="shared" si="19"/>
        <v>#N/A</v>
      </c>
      <c r="I299" s="48" t="e">
        <f t="shared" si="20"/>
        <v>#N/A</v>
      </c>
    </row>
    <row r="300" spans="1:9">
      <c r="A300" s="44">
        <v>299</v>
      </c>
      <c r="B300" s="45">
        <f t="shared" si="21"/>
        <v>51775</v>
      </c>
      <c r="C300" s="48">
        <f>IF(MOD(A300-1,12)=0,C299*(1+'Early Retirement'!$D$17),C299)</f>
        <v>21567.862297143423</v>
      </c>
      <c r="D300" s="48">
        <f>(D299+C300)*(1+'Early Retirement'!$E$18)</f>
        <v>37050078.500451349</v>
      </c>
      <c r="E300" s="48">
        <f>E299*(1+'Early Retirement'!$E$17)</f>
        <v>27367529.718683012</v>
      </c>
      <c r="G300" s="45" t="e">
        <f t="shared" si="18"/>
        <v>#N/A</v>
      </c>
      <c r="H300" s="48" t="e">
        <f t="shared" si="19"/>
        <v>#N/A</v>
      </c>
      <c r="I300" s="48" t="e">
        <f t="shared" si="20"/>
        <v>#N/A</v>
      </c>
    </row>
    <row r="301" spans="1:9">
      <c r="A301" s="44">
        <v>300</v>
      </c>
      <c r="B301" s="45">
        <f t="shared" si="21"/>
        <v>51806</v>
      </c>
      <c r="C301" s="48">
        <f>IF(MOD(A301-1,12)=0,C300*(1+'Early Retirement'!$D$17),C300)</f>
        <v>21567.862297143423</v>
      </c>
      <c r="D301" s="48">
        <f>(D300+C301)*(1+'Early Retirement'!$E$18)</f>
        <v>37505937.61997027</v>
      </c>
      <c r="E301" s="48">
        <f>E300*(1+'Early Retirement'!$E$17)</f>
        <v>27506788.859285526</v>
      </c>
      <c r="G301" s="45" t="e">
        <f t="shared" si="18"/>
        <v>#N/A</v>
      </c>
      <c r="H301" s="48" t="e">
        <f t="shared" si="19"/>
        <v>#N/A</v>
      </c>
      <c r="I301" s="48" t="e">
        <f t="shared" si="20"/>
        <v>#N/A</v>
      </c>
    </row>
    <row r="302" spans="1:9">
      <c r="A302" s="44">
        <v>301</v>
      </c>
      <c r="B302" s="45">
        <f t="shared" si="21"/>
        <v>51836</v>
      </c>
      <c r="C302" s="48">
        <f>IF(MOD(A302-1,12)=0,C301*(1+'Early Retirement'!$D$17),C301)</f>
        <v>22922.324049404029</v>
      </c>
      <c r="D302" s="48">
        <f>(D301+C302)*(1+'Early Retirement'!$E$18)</f>
        <v>37968507.420360677</v>
      </c>
      <c r="E302" s="48">
        <f>E301*(1+'Early Retirement'!$E$17)</f>
        <v>27646756.61730586</v>
      </c>
      <c r="G302" s="45" t="e">
        <f t="shared" si="18"/>
        <v>#N/A</v>
      </c>
      <c r="H302" s="48" t="e">
        <f t="shared" si="19"/>
        <v>#N/A</v>
      </c>
      <c r="I302" s="48" t="e">
        <f t="shared" si="20"/>
        <v>#N/A</v>
      </c>
    </row>
    <row r="303" spans="1:9">
      <c r="A303" s="44">
        <v>302</v>
      </c>
      <c r="B303" s="45">
        <f t="shared" si="21"/>
        <v>51867</v>
      </c>
      <c r="C303" s="48">
        <f>IF(MOD(A303-1,12)=0,C302*(1+'Early Retirement'!$D$17),C302)</f>
        <v>22922.324049404029</v>
      </c>
      <c r="D303" s="48">
        <f>(D302+C303)*(1+'Early Retirement'!$E$18)</f>
        <v>38436496.187532291</v>
      </c>
      <c r="E303" s="48">
        <f>E302*(1+'Early Retirement'!$E$17)</f>
        <v>27787436.598529909</v>
      </c>
      <c r="G303" s="45" t="e">
        <f t="shared" si="18"/>
        <v>#N/A</v>
      </c>
      <c r="H303" s="48" t="e">
        <f t="shared" si="19"/>
        <v>#N/A</v>
      </c>
      <c r="I303" s="48" t="e">
        <f t="shared" si="20"/>
        <v>#N/A</v>
      </c>
    </row>
    <row r="304" spans="1:9">
      <c r="A304" s="44">
        <v>303</v>
      </c>
      <c r="B304" s="45">
        <f t="shared" si="21"/>
        <v>51898</v>
      </c>
      <c r="C304" s="48">
        <f>IF(MOD(A304-1,12)=0,C303*(1+'Early Retirement'!$D$17),C303)</f>
        <v>22922.324049404029</v>
      </c>
      <c r="D304" s="48">
        <f>(D303+C304)*(1+'Early Retirement'!$E$18)</f>
        <v>38909967.404230744</v>
      </c>
      <c r="E304" s="48">
        <f>E303*(1+'Early Retirement'!$E$17)</f>
        <v>27928832.427091535</v>
      </c>
      <c r="G304" s="45" t="e">
        <f t="shared" si="18"/>
        <v>#N/A</v>
      </c>
      <c r="H304" s="48" t="e">
        <f t="shared" si="19"/>
        <v>#N/A</v>
      </c>
      <c r="I304" s="48" t="e">
        <f t="shared" si="20"/>
        <v>#N/A</v>
      </c>
    </row>
    <row r="305" spans="1:9">
      <c r="A305" s="44">
        <v>304</v>
      </c>
      <c r="B305" s="45">
        <f t="shared" si="21"/>
        <v>51926</v>
      </c>
      <c r="C305" s="48">
        <f>IF(MOD(A305-1,12)=0,C304*(1+'Early Retirement'!$D$17),C304)</f>
        <v>22922.324049404029</v>
      </c>
      <c r="D305" s="48">
        <f>(D304+C305)*(1+'Early Retirement'!$E$18)</f>
        <v>39388985.296896763</v>
      </c>
      <c r="E305" s="48">
        <f>E304*(1+'Early Retirement'!$E$17)</f>
        <v>28070947.74556594</v>
      </c>
      <c r="G305" s="45" t="e">
        <f t="shared" si="18"/>
        <v>#N/A</v>
      </c>
      <c r="H305" s="48" t="e">
        <f t="shared" si="19"/>
        <v>#N/A</v>
      </c>
      <c r="I305" s="48" t="e">
        <f t="shared" si="20"/>
        <v>#N/A</v>
      </c>
    </row>
    <row r="306" spans="1:9">
      <c r="A306" s="44">
        <v>305</v>
      </c>
      <c r="B306" s="45">
        <f t="shared" si="21"/>
        <v>51957</v>
      </c>
      <c r="C306" s="48">
        <f>IF(MOD(A306-1,12)=0,C305*(1+'Early Retirement'!$D$17),C305)</f>
        <v>22922.324049404029</v>
      </c>
      <c r="D306" s="48">
        <f>(D305+C306)*(1+'Early Retirement'!$E$18)</f>
        <v>39873614.844378486</v>
      </c>
      <c r="E306" s="48">
        <f>E305*(1+'Early Retirement'!$E$17)</f>
        <v>28213786.215063497</v>
      </c>
      <c r="G306" s="45" t="e">
        <f t="shared" si="18"/>
        <v>#N/A</v>
      </c>
      <c r="H306" s="48" t="e">
        <f t="shared" si="19"/>
        <v>#N/A</v>
      </c>
      <c r="I306" s="48" t="e">
        <f t="shared" si="20"/>
        <v>#N/A</v>
      </c>
    </row>
    <row r="307" spans="1:9">
      <c r="A307" s="44">
        <v>306</v>
      </c>
      <c r="B307" s="45">
        <f t="shared" si="21"/>
        <v>51987</v>
      </c>
      <c r="C307" s="48">
        <f>IF(MOD(A307-1,12)=0,C306*(1+'Early Retirement'!$D$17),C306)</f>
        <v>22922.324049404029</v>
      </c>
      <c r="D307" s="48">
        <f>(D306+C307)*(1+'Early Retirement'!$E$18)</f>
        <v>40363921.786745869</v>
      </c>
      <c r="E307" s="48">
        <f>E306*(1+'Early Retirement'!$E$17)</f>
        <v>28357351.515324067</v>
      </c>
      <c r="G307" s="45" t="e">
        <f t="shared" si="18"/>
        <v>#N/A</v>
      </c>
      <c r="H307" s="48" t="e">
        <f t="shared" si="19"/>
        <v>#N/A</v>
      </c>
      <c r="I307" s="48" t="e">
        <f t="shared" si="20"/>
        <v>#N/A</v>
      </c>
    </row>
    <row r="308" spans="1:9">
      <c r="A308" s="44">
        <v>307</v>
      </c>
      <c r="B308" s="45">
        <f t="shared" si="21"/>
        <v>52018</v>
      </c>
      <c r="C308" s="48">
        <f>IF(MOD(A308-1,12)=0,C307*(1+'Early Retirement'!$D$17),C307)</f>
        <v>22922.324049404029</v>
      </c>
      <c r="D308" s="48">
        <f>(D307+C308)*(1+'Early Retirement'!$E$18)</f>
        <v>40859972.634208314</v>
      </c>
      <c r="E308" s="48">
        <f>E307*(1+'Early Retirement'!$E$17)</f>
        <v>28501647.344811797</v>
      </c>
      <c r="G308" s="45" t="e">
        <f t="shared" si="18"/>
        <v>#N/A</v>
      </c>
      <c r="H308" s="48" t="e">
        <f t="shared" si="19"/>
        <v>#N/A</v>
      </c>
      <c r="I308" s="48" t="e">
        <f t="shared" si="20"/>
        <v>#N/A</v>
      </c>
    </row>
    <row r="309" spans="1:9">
      <c r="A309" s="44">
        <v>308</v>
      </c>
      <c r="B309" s="45">
        <f t="shared" si="21"/>
        <v>52048</v>
      </c>
      <c r="C309" s="48">
        <f>IF(MOD(A309-1,12)=0,C308*(1+'Early Retirement'!$D$17),C308)</f>
        <v>22922.324049404029</v>
      </c>
      <c r="D309" s="48">
        <f>(D308+C309)*(1+'Early Retirement'!$E$18)</f>
        <v>41361834.676136799</v>
      </c>
      <c r="E309" s="48">
        <f>E308*(1+'Early Retirement'!$E$17)</f>
        <v>28646677.420810394</v>
      </c>
      <c r="G309" s="45" t="e">
        <f t="shared" si="18"/>
        <v>#N/A</v>
      </c>
      <c r="H309" s="48" t="e">
        <f t="shared" si="19"/>
        <v>#N/A</v>
      </c>
      <c r="I309" s="48" t="e">
        <f t="shared" si="20"/>
        <v>#N/A</v>
      </c>
    </row>
    <row r="310" spans="1:9">
      <c r="A310" s="44">
        <v>309</v>
      </c>
      <c r="B310" s="45">
        <f t="shared" si="21"/>
        <v>52079</v>
      </c>
      <c r="C310" s="48">
        <f>IF(MOD(A310-1,12)=0,C309*(1+'Early Retirement'!$D$17),C309)</f>
        <v>22922.324049404029</v>
      </c>
      <c r="D310" s="48">
        <f>(D309+C310)*(1+'Early Retirement'!$E$18)</f>
        <v>41869575.990191706</v>
      </c>
      <c r="E310" s="48">
        <f>E309*(1+'Early Retirement'!$E$17)</f>
        <v>28792445.47951889</v>
      </c>
      <c r="G310" s="45" t="e">
        <f t="shared" si="18"/>
        <v>#N/A</v>
      </c>
      <c r="H310" s="48" t="e">
        <f t="shared" si="19"/>
        <v>#N/A</v>
      </c>
      <c r="I310" s="48" t="e">
        <f t="shared" si="20"/>
        <v>#N/A</v>
      </c>
    </row>
    <row r="311" spans="1:9">
      <c r="A311" s="44">
        <v>310</v>
      </c>
      <c r="B311" s="45">
        <f t="shared" si="21"/>
        <v>52110</v>
      </c>
      <c r="C311" s="48">
        <f>IF(MOD(A311-1,12)=0,C310*(1+'Early Retirement'!$D$17),C310)</f>
        <v>22922.324049404029</v>
      </c>
      <c r="D311" s="48">
        <f>(D310+C311)*(1+'Early Retirement'!$E$18)</f>
        <v>42383265.451557547</v>
      </c>
      <c r="E311" s="48">
        <f>E310*(1+'Early Retirement'!$E$17)</f>
        <v>28938955.276147898</v>
      </c>
      <c r="G311" s="45" t="e">
        <f t="shared" si="18"/>
        <v>#N/A</v>
      </c>
      <c r="H311" s="48" t="e">
        <f t="shared" si="19"/>
        <v>#N/A</v>
      </c>
      <c r="I311" s="48" t="e">
        <f t="shared" si="20"/>
        <v>#N/A</v>
      </c>
    </row>
    <row r="312" spans="1:9">
      <c r="A312" s="44">
        <v>311</v>
      </c>
      <c r="B312" s="45">
        <f t="shared" si="21"/>
        <v>52140</v>
      </c>
      <c r="C312" s="48">
        <f>IF(MOD(A312-1,12)=0,C311*(1+'Early Retirement'!$D$17),C311)</f>
        <v>22922.324049404029</v>
      </c>
      <c r="D312" s="48">
        <f>(D311+C312)*(1+'Early Retirement'!$E$18)</f>
        <v>42902972.742285892</v>
      </c>
      <c r="E312" s="48">
        <f>E311*(1+'Early Retirement'!$E$17)</f>
        <v>29086210.58501634</v>
      </c>
      <c r="G312" s="45" t="e">
        <f t="shared" si="18"/>
        <v>#N/A</v>
      </c>
      <c r="H312" s="48" t="e">
        <f t="shared" si="19"/>
        <v>#N/A</v>
      </c>
      <c r="I312" s="48" t="e">
        <f t="shared" si="20"/>
        <v>#N/A</v>
      </c>
    </row>
    <row r="313" spans="1:9">
      <c r="A313" s="44">
        <v>312</v>
      </c>
      <c r="B313" s="45">
        <f t="shared" si="21"/>
        <v>52171</v>
      </c>
      <c r="C313" s="48">
        <f>IF(MOD(A313-1,12)=0,C312*(1+'Early Retirement'!$D$17),C312)</f>
        <v>22922.324049404029</v>
      </c>
      <c r="D313" s="48">
        <f>(D312+C313)*(1+'Early Retirement'!$E$18)</f>
        <v>43428768.360747762</v>
      </c>
      <c r="E313" s="48">
        <f>E312*(1+'Early Retirement'!$E$17)</f>
        <v>29234215.199648693</v>
      </c>
      <c r="G313" s="45" t="e">
        <f t="shared" si="18"/>
        <v>#N/A</v>
      </c>
      <c r="H313" s="48" t="e">
        <f t="shared" si="19"/>
        <v>#N/A</v>
      </c>
      <c r="I313" s="48" t="e">
        <f t="shared" si="20"/>
        <v>#N/A</v>
      </c>
    </row>
    <row r="314" spans="1:9">
      <c r="A314" s="44">
        <v>313</v>
      </c>
      <c r="B314" s="45">
        <f t="shared" si="21"/>
        <v>52201</v>
      </c>
      <c r="C314" s="48">
        <f>IF(MOD(A314-1,12)=0,C313*(1+'Early Retirement'!$D$17),C313)</f>
        <v>24361.845999706602</v>
      </c>
      <c r="D314" s="48">
        <f>(D313+C314)*(1+'Early Retirement'!$E$18)</f>
        <v>43962180.017027088</v>
      </c>
      <c r="E314" s="48">
        <f>E313*(1+'Early Retirement'!$E$17)</f>
        <v>29382972.932872705</v>
      </c>
      <c r="G314" s="45" t="e">
        <f t="shared" si="18"/>
        <v>#N/A</v>
      </c>
      <c r="H314" s="48" t="e">
        <f t="shared" si="19"/>
        <v>#N/A</v>
      </c>
      <c r="I314" s="48" t="e">
        <f t="shared" si="20"/>
        <v>#N/A</v>
      </c>
    </row>
    <row r="315" spans="1:9">
      <c r="A315" s="44">
        <v>314</v>
      </c>
      <c r="B315" s="45">
        <f t="shared" si="21"/>
        <v>52232</v>
      </c>
      <c r="C315" s="48">
        <f>IF(MOD(A315-1,12)=0,C314*(1+'Early Retirement'!$D$17),C314)</f>
        <v>24361.845999706602</v>
      </c>
      <c r="D315" s="48">
        <f>(D314+C315)*(1+'Early Retirement'!$E$18)</f>
        <v>44501840.546543807</v>
      </c>
      <c r="E315" s="48">
        <f>E314*(1+'Early Retirement'!$E$17)</f>
        <v>29532487.616917621</v>
      </c>
      <c r="G315" s="45" t="e">
        <f t="shared" si="18"/>
        <v>#N/A</v>
      </c>
      <c r="H315" s="48" t="e">
        <f t="shared" si="19"/>
        <v>#N/A</v>
      </c>
      <c r="I315" s="48" t="e">
        <f t="shared" si="20"/>
        <v>#N/A</v>
      </c>
    </row>
    <row r="316" spans="1:9">
      <c r="A316" s="44">
        <v>315</v>
      </c>
      <c r="B316" s="45">
        <f t="shared" si="21"/>
        <v>52263</v>
      </c>
      <c r="C316" s="48">
        <f>IF(MOD(A316-1,12)=0,C315*(1+'Early Retirement'!$D$17),C315)</f>
        <v>24361.845999706602</v>
      </c>
      <c r="D316" s="48">
        <f>(D315+C316)*(1+'Early Retirement'!$E$18)</f>
        <v>45047823.154328741</v>
      </c>
      <c r="E316" s="48">
        <f>E315*(1+'Early Retirement'!$E$17)</f>
        <v>29682763.103512917</v>
      </c>
      <c r="G316" s="45" t="e">
        <f t="shared" si="18"/>
        <v>#N/A</v>
      </c>
      <c r="H316" s="48" t="e">
        <f t="shared" si="19"/>
        <v>#N/A</v>
      </c>
      <c r="I316" s="48" t="e">
        <f t="shared" si="20"/>
        <v>#N/A</v>
      </c>
    </row>
    <row r="317" spans="1:9">
      <c r="A317" s="44">
        <v>316</v>
      </c>
      <c r="B317" s="45">
        <f t="shared" si="21"/>
        <v>52291</v>
      </c>
      <c r="C317" s="48">
        <f>IF(MOD(A317-1,12)=0,C316*(1+'Early Retirement'!$D$17),C316)</f>
        <v>24361.845999706602</v>
      </c>
      <c r="D317" s="48">
        <f>(D316+C317)*(1+'Early Retirement'!$E$18)</f>
        <v>45600201.903003559</v>
      </c>
      <c r="E317" s="48">
        <f>E316*(1+'Early Retirement'!$E$17)</f>
        <v>29833803.263987515</v>
      </c>
      <c r="G317" s="45" t="e">
        <f t="shared" si="18"/>
        <v>#N/A</v>
      </c>
      <c r="H317" s="48" t="e">
        <f t="shared" si="19"/>
        <v>#N/A</v>
      </c>
      <c r="I317" s="48" t="e">
        <f t="shared" si="20"/>
        <v>#N/A</v>
      </c>
    </row>
    <row r="318" spans="1:9">
      <c r="A318" s="44">
        <v>317</v>
      </c>
      <c r="B318" s="45">
        <f t="shared" si="21"/>
        <v>52322</v>
      </c>
      <c r="C318" s="48">
        <f>IF(MOD(A318-1,12)=0,C317*(1+'Early Retirement'!$D$17),C317)</f>
        <v>24361.845999706602</v>
      </c>
      <c r="D318" s="48">
        <f>(D317+C318)*(1+'Early Retirement'!$E$18)</f>
        <v>46159051.722827397</v>
      </c>
      <c r="E318" s="48">
        <f>E317*(1+'Early Retirement'!$E$17)</f>
        <v>29985611.989369519</v>
      </c>
      <c r="G318" s="45" t="e">
        <f t="shared" si="18"/>
        <v>#N/A</v>
      </c>
      <c r="H318" s="48" t="e">
        <f t="shared" si="19"/>
        <v>#N/A</v>
      </c>
      <c r="I318" s="48" t="e">
        <f t="shared" si="20"/>
        <v>#N/A</v>
      </c>
    </row>
    <row r="319" spans="1:9">
      <c r="A319" s="44">
        <v>318</v>
      </c>
      <c r="B319" s="45">
        <f t="shared" si="21"/>
        <v>52352</v>
      </c>
      <c r="C319" s="48">
        <f>IF(MOD(A319-1,12)=0,C318*(1+'Early Retirement'!$D$17),C318)</f>
        <v>24361.845999706602</v>
      </c>
      <c r="D319" s="48">
        <f>(D318+C319)*(1+'Early Retirement'!$E$18)</f>
        <v>46724448.421861149</v>
      </c>
      <c r="E319" s="48">
        <f>E318*(1+'Early Retirement'!$E$17)</f>
        <v>30138193.190486453</v>
      </c>
      <c r="G319" s="45" t="e">
        <f t="shared" si="18"/>
        <v>#N/A</v>
      </c>
      <c r="H319" s="48" t="e">
        <f t="shared" si="19"/>
        <v>#N/A</v>
      </c>
      <c r="I319" s="48" t="e">
        <f t="shared" si="20"/>
        <v>#N/A</v>
      </c>
    </row>
    <row r="320" spans="1:9">
      <c r="A320" s="44">
        <v>319</v>
      </c>
      <c r="B320" s="45">
        <f t="shared" si="21"/>
        <v>52383</v>
      </c>
      <c r="C320" s="48">
        <f>IF(MOD(A320-1,12)=0,C319*(1+'Early Retirement'!$D$17),C319)</f>
        <v>24361.845999706602</v>
      </c>
      <c r="D320" s="48">
        <f>(D319+C320)*(1+'Early Retirement'!$E$18)</f>
        <v>47296468.696250841</v>
      </c>
      <c r="E320" s="48">
        <f>E319*(1+'Early Retirement'!$E$17)</f>
        <v>30291550.798066013</v>
      </c>
      <c r="G320" s="45" t="e">
        <f t="shared" si="18"/>
        <v>#N/A</v>
      </c>
      <c r="H320" s="48" t="e">
        <f t="shared" si="19"/>
        <v>#N/A</v>
      </c>
      <c r="I320" s="48" t="e">
        <f t="shared" si="20"/>
        <v>#N/A</v>
      </c>
    </row>
    <row r="321" spans="1:9">
      <c r="A321" s="44">
        <v>320</v>
      </c>
      <c r="B321" s="45">
        <f t="shared" si="21"/>
        <v>52413</v>
      </c>
      <c r="C321" s="48">
        <f>IF(MOD(A321-1,12)=0,C320*(1+'Early Retirement'!$D$17),C320)</f>
        <v>24361.845999706602</v>
      </c>
      <c r="D321" s="48">
        <f>(D320+C321)*(1+'Early Retirement'!$E$18)</f>
        <v>47875190.140631475</v>
      </c>
      <c r="E321" s="48">
        <f>E320*(1+'Early Retirement'!$E$17)</f>
        <v>30445688.762837321</v>
      </c>
      <c r="G321" s="45" t="e">
        <f t="shared" si="18"/>
        <v>#N/A</v>
      </c>
      <c r="H321" s="48" t="e">
        <f t="shared" si="19"/>
        <v>#N/A</v>
      </c>
      <c r="I321" s="48" t="e">
        <f t="shared" si="20"/>
        <v>#N/A</v>
      </c>
    </row>
    <row r="322" spans="1:9">
      <c r="A322" s="44">
        <v>321</v>
      </c>
      <c r="B322" s="45">
        <f t="shared" si="21"/>
        <v>52444</v>
      </c>
      <c r="C322" s="48">
        <f>IF(MOD(A322-1,12)=0,C321*(1+'Early Retirement'!$D$17),C321)</f>
        <v>24361.845999706602</v>
      </c>
      <c r="D322" s="48">
        <f>(D321+C322)*(1+'Early Retirement'!$E$18)</f>
        <v>48460691.258652769</v>
      </c>
      <c r="E322" s="48">
        <f>E321*(1+'Early Retirement'!$E$17)</f>
        <v>30600611.05563271</v>
      </c>
      <c r="G322" s="45" t="e">
        <f t="shared" si="18"/>
        <v>#N/A</v>
      </c>
      <c r="H322" s="48" t="e">
        <f t="shared" si="19"/>
        <v>#N/A</v>
      </c>
      <c r="I322" s="48" t="e">
        <f t="shared" si="20"/>
        <v>#N/A</v>
      </c>
    </row>
    <row r="323" spans="1:9">
      <c r="A323" s="44">
        <v>322</v>
      </c>
      <c r="B323" s="45">
        <f t="shared" si="21"/>
        <v>52475</v>
      </c>
      <c r="C323" s="48">
        <f>IF(MOD(A323-1,12)=0,C322*(1+'Early Retirement'!$D$17),C322)</f>
        <v>24361.845999706602</v>
      </c>
      <c r="D323" s="48">
        <f>(D322+C323)*(1+'Early Retirement'!$E$18)</f>
        <v>49053051.473628163</v>
      </c>
      <c r="E323" s="48">
        <f>E322*(1+'Early Retirement'!$E$17)</f>
        <v>30756321.66749002</v>
      </c>
      <c r="G323" s="45" t="e">
        <f t="shared" ref="G323:G386" si="22">IF(OR(D323&lt;E323,AND(D323&gt;E323,D322&lt;E322)),B323,#N/A)</f>
        <v>#N/A</v>
      </c>
      <c r="H323" s="48" t="e">
        <f t="shared" ref="H323:H386" si="23">IF(OR(D323&lt;E323,AND(D323&gt;E323,D322&lt;E322)),D323,#N/A)</f>
        <v>#N/A</v>
      </c>
      <c r="I323" s="48" t="e">
        <f t="shared" ref="I323:I386" si="24">IF(OR(D323&lt;E323,AND(D323&gt;E323,D322&lt;E322)),E323,#N/A)</f>
        <v>#N/A</v>
      </c>
    </row>
    <row r="324" spans="1:9">
      <c r="A324" s="44">
        <v>323</v>
      </c>
      <c r="B324" s="45">
        <f t="shared" ref="B324:B374" si="25">EDATE(B323,1)</f>
        <v>52505</v>
      </c>
      <c r="C324" s="48">
        <f>IF(MOD(A324-1,12)=0,C323*(1+'Early Retirement'!$D$17),C323)</f>
        <v>24361.845999706602</v>
      </c>
      <c r="D324" s="48">
        <f>(D323+C324)*(1+'Early Retirement'!$E$18)</f>
        <v>49652351.139308617</v>
      </c>
      <c r="E324" s="48">
        <f>E323*(1+'Early Retirement'!$E$17)</f>
        <v>30912824.609755401</v>
      </c>
      <c r="G324" s="45" t="e">
        <f t="shared" si="22"/>
        <v>#N/A</v>
      </c>
      <c r="H324" s="48" t="e">
        <f t="shared" si="23"/>
        <v>#N/A</v>
      </c>
      <c r="I324" s="48" t="e">
        <f t="shared" si="24"/>
        <v>#N/A</v>
      </c>
    </row>
    <row r="325" spans="1:9">
      <c r="A325" s="44">
        <v>324</v>
      </c>
      <c r="B325" s="45">
        <f t="shared" si="25"/>
        <v>52536</v>
      </c>
      <c r="C325" s="48">
        <f>IF(MOD(A325-1,12)=0,C324*(1+'Early Retirement'!$D$17),C324)</f>
        <v>24361.845999706602</v>
      </c>
      <c r="D325" s="48">
        <f>(D324+C325)*(1+'Early Retirement'!$E$18)</f>
        <v>50258671.550782613</v>
      </c>
      <c r="E325" s="48">
        <f>E324*(1+'Early Retirement'!$E$17)</f>
        <v>31070123.914186664</v>
      </c>
      <c r="G325" s="45" t="e">
        <f t="shared" si="22"/>
        <v>#N/A</v>
      </c>
      <c r="H325" s="48" t="e">
        <f t="shared" si="23"/>
        <v>#N/A</v>
      </c>
      <c r="I325" s="48" t="e">
        <f t="shared" si="24"/>
        <v>#N/A</v>
      </c>
    </row>
    <row r="326" spans="1:9">
      <c r="A326" s="44">
        <v>325</v>
      </c>
      <c r="B326" s="45">
        <f t="shared" si="25"/>
        <v>52566</v>
      </c>
      <c r="C326" s="48">
        <f>IF(MOD(A326-1,12)=0,C325*(1+'Early Retirement'!$D$17),C325)</f>
        <v>25891.769928488175</v>
      </c>
      <c r="D326" s="48">
        <f>(D325+C326)*(1+'Early Retirement'!$E$18)</f>
        <v>50873642.802364334</v>
      </c>
      <c r="E326" s="48">
        <f>E325*(1+'Early Retirement'!$E$17)</f>
        <v>31228223.633057144</v>
      </c>
      <c r="G326" s="45" t="e">
        <f t="shared" si="22"/>
        <v>#N/A</v>
      </c>
      <c r="H326" s="48" t="e">
        <f t="shared" si="23"/>
        <v>#N/A</v>
      </c>
      <c r="I326" s="48" t="e">
        <f t="shared" si="24"/>
        <v>#N/A</v>
      </c>
    </row>
    <row r="327" spans="1:9">
      <c r="A327" s="44">
        <v>326</v>
      </c>
      <c r="B327" s="45">
        <f t="shared" si="25"/>
        <v>52597</v>
      </c>
      <c r="C327" s="48">
        <f>IF(MOD(A327-1,12)=0,C326*(1+'Early Retirement'!$D$17),C326)</f>
        <v>25891.769928488175</v>
      </c>
      <c r="D327" s="48">
        <f>(D326+C327)*(1+'Early Retirement'!$E$18)</f>
        <v>51495818.391066432</v>
      </c>
      <c r="E327" s="48">
        <f>E326*(1+'Early Retirement'!$E$17)</f>
        <v>31387127.839260083</v>
      </c>
      <c r="G327" s="45" t="e">
        <f t="shared" si="22"/>
        <v>#N/A</v>
      </c>
      <c r="H327" s="48" t="e">
        <f t="shared" si="23"/>
        <v>#N/A</v>
      </c>
      <c r="I327" s="48" t="e">
        <f t="shared" si="24"/>
        <v>#N/A</v>
      </c>
    </row>
    <row r="328" spans="1:9">
      <c r="A328" s="44">
        <v>327</v>
      </c>
      <c r="B328" s="45">
        <f t="shared" si="25"/>
        <v>52628</v>
      </c>
      <c r="C328" s="48">
        <f>IF(MOD(A328-1,12)=0,C327*(1+'Early Retirement'!$D$17),C327)</f>
        <v>25891.769928488175</v>
      </c>
      <c r="D328" s="48">
        <f>(D327+C328)*(1+'Early Retirement'!$E$18)</f>
        <v>52125282.715099737</v>
      </c>
      <c r="E328" s="48">
        <f>E327*(1+'Early Retirement'!$E$17)</f>
        <v>31546840.626413565</v>
      </c>
      <c r="G328" s="45" t="e">
        <f t="shared" si="22"/>
        <v>#N/A</v>
      </c>
      <c r="H328" s="48" t="e">
        <f t="shared" si="23"/>
        <v>#N/A</v>
      </c>
      <c r="I328" s="48" t="e">
        <f t="shared" si="24"/>
        <v>#N/A</v>
      </c>
    </row>
    <row r="329" spans="1:9">
      <c r="A329" s="44">
        <v>328</v>
      </c>
      <c r="B329" s="45">
        <f t="shared" si="25"/>
        <v>52657</v>
      </c>
      <c r="C329" s="48">
        <f>IF(MOD(A329-1,12)=0,C328*(1+'Early Retirement'!$D$17),C328)</f>
        <v>25891.769928488175</v>
      </c>
      <c r="D329" s="48">
        <f>(D328+C329)*(1+'Early Retirement'!$E$18)</f>
        <v>52762121.161393106</v>
      </c>
      <c r="E329" s="48">
        <f>E328*(1+'Early Retirement'!$E$17)</f>
        <v>31707366.108965967</v>
      </c>
      <c r="G329" s="45" t="e">
        <f t="shared" si="22"/>
        <v>#N/A</v>
      </c>
      <c r="H329" s="48" t="e">
        <f t="shared" si="23"/>
        <v>#N/A</v>
      </c>
      <c r="I329" s="48" t="e">
        <f t="shared" si="24"/>
        <v>#N/A</v>
      </c>
    </row>
    <row r="330" spans="1:9">
      <c r="A330" s="44">
        <v>329</v>
      </c>
      <c r="B330" s="45">
        <f t="shared" si="25"/>
        <v>52688</v>
      </c>
      <c r="C330" s="48">
        <f>IF(MOD(A330-1,12)=0,C329*(1+'Early Retirement'!$D$17),C329)</f>
        <v>25891.769928488175</v>
      </c>
      <c r="D330" s="48">
        <f>(D329+C330)*(1+'Early Retirement'!$E$18)</f>
        <v>53406420.117176168</v>
      </c>
      <c r="E330" s="48">
        <f>E329*(1+'Early Retirement'!$E$17)</f>
        <v>31868708.422301959</v>
      </c>
      <c r="G330" s="45" t="e">
        <f t="shared" si="22"/>
        <v>#N/A</v>
      </c>
      <c r="H330" s="48" t="e">
        <f t="shared" si="23"/>
        <v>#N/A</v>
      </c>
      <c r="I330" s="48" t="e">
        <f t="shared" si="24"/>
        <v>#N/A</v>
      </c>
    </row>
    <row r="331" spans="1:9">
      <c r="A331" s="44">
        <v>330</v>
      </c>
      <c r="B331" s="45">
        <f t="shared" si="25"/>
        <v>52718</v>
      </c>
      <c r="C331" s="48">
        <f>IF(MOD(A331-1,12)=0,C330*(1+'Early Retirement'!$D$17),C330)</f>
        <v>25891.769928488175</v>
      </c>
      <c r="D331" s="48">
        <f>(D330+C331)*(1+'Early Retirement'!$E$18)</f>
        <v>54058266.981697775</v>
      </c>
      <c r="E331" s="48">
        <f>E330*(1+'Early Retirement'!$E$17)</f>
        <v>32030871.722849037</v>
      </c>
      <c r="G331" s="45" t="e">
        <f t="shared" si="22"/>
        <v>#N/A</v>
      </c>
      <c r="H331" s="48" t="e">
        <f t="shared" si="23"/>
        <v>#N/A</v>
      </c>
      <c r="I331" s="48" t="e">
        <f t="shared" si="24"/>
        <v>#N/A</v>
      </c>
    </row>
    <row r="332" spans="1:9">
      <c r="A332" s="44">
        <v>331</v>
      </c>
      <c r="B332" s="45">
        <f t="shared" si="25"/>
        <v>52749</v>
      </c>
      <c r="C332" s="48">
        <f>IF(MOD(A332-1,12)=0,C331*(1+'Early Retirement'!$D$17),C331)</f>
        <v>25891.769928488175</v>
      </c>
      <c r="D332" s="48">
        <f>(D331+C332)*(1+'Early Retirement'!$E$18)</f>
        <v>54717750.178081721</v>
      </c>
      <c r="E332" s="48">
        <f>E331*(1+'Early Retirement'!$E$17)</f>
        <v>32193860.188184593</v>
      </c>
      <c r="G332" s="45" t="e">
        <f t="shared" si="22"/>
        <v>#N/A</v>
      </c>
      <c r="H332" s="48" t="e">
        <f t="shared" si="23"/>
        <v>#N/A</v>
      </c>
      <c r="I332" s="48" t="e">
        <f t="shared" si="24"/>
        <v>#N/A</v>
      </c>
    </row>
    <row r="333" spans="1:9">
      <c r="A333" s="44">
        <v>332</v>
      </c>
      <c r="B333" s="45">
        <f t="shared" si="25"/>
        <v>52779</v>
      </c>
      <c r="C333" s="48">
        <f>IF(MOD(A333-1,12)=0,C332*(1+'Early Retirement'!$D$17),C332)</f>
        <v>25891.769928488175</v>
      </c>
      <c r="D333" s="48">
        <f>(D332+C333)*(1+'Early Retirement'!$E$18)</f>
        <v>55384959.165321343</v>
      </c>
      <c r="E333" s="48">
        <f>E332*(1+'Early Retirement'!$E$17)</f>
        <v>32357678.01714354</v>
      </c>
      <c r="G333" s="45" t="e">
        <f t="shared" si="22"/>
        <v>#N/A</v>
      </c>
      <c r="H333" s="48" t="e">
        <f t="shared" si="23"/>
        <v>#N/A</v>
      </c>
      <c r="I333" s="48" t="e">
        <f t="shared" si="24"/>
        <v>#N/A</v>
      </c>
    </row>
    <row r="334" spans="1:9">
      <c r="A334" s="44">
        <v>333</v>
      </c>
      <c r="B334" s="45">
        <f t="shared" si="25"/>
        <v>52810</v>
      </c>
      <c r="C334" s="48">
        <f>IF(MOD(A334-1,12)=0,C333*(1+'Early Retirement'!$D$17),C333)</f>
        <v>25891.769928488175</v>
      </c>
      <c r="D334" s="48">
        <f>(D333+C334)*(1+'Early Retirement'!$E$18)</f>
        <v>56059984.450414658</v>
      </c>
      <c r="E334" s="48">
        <f>E333*(1+'Early Retirement'!$E$17)</f>
        <v>32522329.429926481</v>
      </c>
      <c r="G334" s="45" t="e">
        <f t="shared" si="22"/>
        <v>#N/A</v>
      </c>
      <c r="H334" s="48" t="e">
        <f t="shared" si="23"/>
        <v>#N/A</v>
      </c>
      <c r="I334" s="48" t="e">
        <f t="shared" si="24"/>
        <v>#N/A</v>
      </c>
    </row>
    <row r="335" spans="1:9">
      <c r="A335" s="44">
        <v>334</v>
      </c>
      <c r="B335" s="45">
        <f t="shared" si="25"/>
        <v>52841</v>
      </c>
      <c r="C335" s="48">
        <f>IF(MOD(A335-1,12)=0,C334*(1+'Early Retirement'!$D$17),C334)</f>
        <v>25891.769928488175</v>
      </c>
      <c r="D335" s="48">
        <f>(D334+C335)*(1+'Early Retirement'!$E$18)</f>
        <v>56742917.600641645</v>
      </c>
      <c r="E335" s="48">
        <f>E334*(1+'Early Retirement'!$E$17)</f>
        <v>32687818.668208428</v>
      </c>
      <c r="G335" s="45" t="e">
        <f t="shared" si="22"/>
        <v>#N/A</v>
      </c>
      <c r="H335" s="48" t="e">
        <f t="shared" si="23"/>
        <v>#N/A</v>
      </c>
      <c r="I335" s="48" t="e">
        <f t="shared" si="24"/>
        <v>#N/A</v>
      </c>
    </row>
    <row r="336" spans="1:9">
      <c r="A336" s="44">
        <v>335</v>
      </c>
      <c r="B336" s="45">
        <f t="shared" si="25"/>
        <v>52871</v>
      </c>
      <c r="C336" s="48">
        <f>IF(MOD(A336-1,12)=0,C335*(1+'Early Retirement'!$D$17),C335)</f>
        <v>25891.769928488175</v>
      </c>
      <c r="D336" s="48">
        <f>(D335+C336)*(1+'Early Retirement'!$E$18)</f>
        <v>57433851.255985357</v>
      </c>
      <c r="E336" s="48">
        <f>E335*(1+'Early Retirement'!$E$17)</f>
        <v>32854149.995248076</v>
      </c>
      <c r="G336" s="45" t="e">
        <f t="shared" si="22"/>
        <v>#N/A</v>
      </c>
      <c r="H336" s="48" t="e">
        <f t="shared" si="23"/>
        <v>#N/A</v>
      </c>
      <c r="I336" s="48" t="e">
        <f t="shared" si="24"/>
        <v>#N/A</v>
      </c>
    </row>
    <row r="337" spans="1:9">
      <c r="A337" s="44">
        <v>336</v>
      </c>
      <c r="B337" s="45">
        <f t="shared" si="25"/>
        <v>52902</v>
      </c>
      <c r="C337" s="48">
        <f>IF(MOD(A337-1,12)=0,C336*(1+'Early Retirement'!$D$17),C336)</f>
        <v>25891.769928488175</v>
      </c>
      <c r="D337" s="48">
        <f>(D336+C337)*(1+'Early Retirement'!$E$18)</f>
        <v>58132879.141698547</v>
      </c>
      <c r="E337" s="48">
        <f>E336*(1+'Early Retirement'!$E$17)</f>
        <v>33021327.695997622</v>
      </c>
      <c r="G337" s="45" t="e">
        <f t="shared" si="22"/>
        <v>#N/A</v>
      </c>
      <c r="H337" s="48" t="e">
        <f t="shared" si="23"/>
        <v>#N/A</v>
      </c>
      <c r="I337" s="48" t="e">
        <f t="shared" si="24"/>
        <v>#N/A</v>
      </c>
    </row>
    <row r="338" spans="1:9">
      <c r="A338" s="44">
        <v>337</v>
      </c>
      <c r="B338" s="45">
        <f t="shared" si="25"/>
        <v>52932</v>
      </c>
      <c r="C338" s="48">
        <f>IF(MOD(A338-1,12)=0,C337*(1+'Early Retirement'!$D$17),C337)</f>
        <v>27517.773079997231</v>
      </c>
      <c r="D338" s="48">
        <f>(D337+C338)*(1+'Early Retirement'!$E$18)</f>
        <v>58841741.132660873</v>
      </c>
      <c r="E338" s="48">
        <f>E337*(1+'Early Retirement'!$E$17)</f>
        <v>33189356.077213168</v>
      </c>
      <c r="G338" s="45" t="e">
        <f t="shared" si="22"/>
        <v>#N/A</v>
      </c>
      <c r="H338" s="48" t="e">
        <f t="shared" si="23"/>
        <v>#N/A</v>
      </c>
      <c r="I338" s="48" t="e">
        <f t="shared" si="24"/>
        <v>#N/A</v>
      </c>
    </row>
    <row r="339" spans="1:9">
      <c r="A339" s="44">
        <v>338</v>
      </c>
      <c r="B339" s="45">
        <f t="shared" si="25"/>
        <v>52963</v>
      </c>
      <c r="C339" s="48">
        <f>IF(MOD(A339-1,12)=0,C338*(1+'Early Retirement'!$D$17),C338)</f>
        <v>27517.773079997231</v>
      </c>
      <c r="D339" s="48">
        <f>(D338+C339)*(1+'Early Retirement'!$E$18)</f>
        <v>59558907.382954963</v>
      </c>
      <c r="E339" s="48">
        <f>E338*(1+'Early Retirement'!$E$17)</f>
        <v>33358239.467565652</v>
      </c>
      <c r="G339" s="45" t="e">
        <f t="shared" si="22"/>
        <v>#N/A</v>
      </c>
      <c r="H339" s="48" t="e">
        <f t="shared" si="23"/>
        <v>#N/A</v>
      </c>
      <c r="I339" s="48" t="e">
        <f t="shared" si="24"/>
        <v>#N/A</v>
      </c>
    </row>
    <row r="340" spans="1:9">
      <c r="A340" s="44">
        <v>339</v>
      </c>
      <c r="B340" s="45">
        <f t="shared" si="25"/>
        <v>52994</v>
      </c>
      <c r="C340" s="48">
        <f>IF(MOD(A340-1,12)=0,C339*(1+'Early Retirement'!$D$17),C339)</f>
        <v>27517.773079997231</v>
      </c>
      <c r="D340" s="48">
        <f>(D339+C340)*(1+'Early Retirement'!$E$18)</f>
        <v>60284475.17628897</v>
      </c>
      <c r="E340" s="48">
        <f>E339*(1+'Early Retirement'!$E$17)</f>
        <v>33527982.217752371</v>
      </c>
      <c r="G340" s="45" t="e">
        <f t="shared" si="22"/>
        <v>#N/A</v>
      </c>
      <c r="H340" s="48" t="e">
        <f t="shared" si="23"/>
        <v>#N/A</v>
      </c>
      <c r="I340" s="48" t="e">
        <f t="shared" si="24"/>
        <v>#N/A</v>
      </c>
    </row>
    <row r="341" spans="1:9">
      <c r="A341" s="44">
        <v>340</v>
      </c>
      <c r="B341" s="45">
        <f t="shared" si="25"/>
        <v>53022</v>
      </c>
      <c r="C341" s="48">
        <f>IF(MOD(A341-1,12)=0,C340*(1+'Early Retirement'!$D$17),C340)</f>
        <v>27517.773079997231</v>
      </c>
      <c r="D341" s="48">
        <f>(D340+C341)*(1+'Early Retirement'!$E$18)</f>
        <v>61018542.936041608</v>
      </c>
      <c r="E341" s="48">
        <f>E340*(1+'Early Retirement'!$E$17)</f>
        <v>33698588.700609066</v>
      </c>
      <c r="G341" s="45" t="e">
        <f t="shared" si="22"/>
        <v>#N/A</v>
      </c>
      <c r="H341" s="48" t="e">
        <f t="shared" si="23"/>
        <v>#N/A</v>
      </c>
      <c r="I341" s="48" t="e">
        <f t="shared" si="24"/>
        <v>#N/A</v>
      </c>
    </row>
    <row r="342" spans="1:9">
      <c r="A342" s="44">
        <v>341</v>
      </c>
      <c r="B342" s="45">
        <f t="shared" si="25"/>
        <v>53053</v>
      </c>
      <c r="C342" s="48">
        <f>IF(MOD(A342-1,12)=0,C341*(1+'Early Retirement'!$D$17),C341)</f>
        <v>27517.773079997231</v>
      </c>
      <c r="D342" s="48">
        <f>(D341+C342)*(1+'Early Retirement'!$E$18)</f>
        <v>61761210.238613293</v>
      </c>
      <c r="E342" s="48">
        <f>E341*(1+'Early Retirement'!$E$17)</f>
        <v>33870063.311222561</v>
      </c>
      <c r="G342" s="45" t="e">
        <f t="shared" si="22"/>
        <v>#N/A</v>
      </c>
      <c r="H342" s="48" t="e">
        <f t="shared" si="23"/>
        <v>#N/A</v>
      </c>
      <c r="I342" s="48" t="e">
        <f t="shared" si="24"/>
        <v>#N/A</v>
      </c>
    </row>
    <row r="343" spans="1:9">
      <c r="A343" s="44">
        <v>342</v>
      </c>
      <c r="B343" s="45">
        <f t="shared" si="25"/>
        <v>53083</v>
      </c>
      <c r="C343" s="48">
        <f>IF(MOD(A343-1,12)=0,C342*(1+'Early Retirement'!$D$17),C342)</f>
        <v>27517.773079997231</v>
      </c>
      <c r="D343" s="48">
        <f>(D342+C343)*(1+'Early Retirement'!$E$18)</f>
        <v>62512577.826933697</v>
      </c>
      <c r="E343" s="48">
        <f>E342*(1+'Early Retirement'!$E$17)</f>
        <v>34042410.467043996</v>
      </c>
      <c r="G343" s="45" t="e">
        <f t="shared" si="22"/>
        <v>#N/A</v>
      </c>
      <c r="H343" s="48" t="e">
        <f t="shared" si="23"/>
        <v>#N/A</v>
      </c>
      <c r="I343" s="48" t="e">
        <f t="shared" si="24"/>
        <v>#N/A</v>
      </c>
    </row>
    <row r="344" spans="1:9">
      <c r="A344" s="44">
        <v>343</v>
      </c>
      <c r="B344" s="45">
        <f t="shared" si="25"/>
        <v>53114</v>
      </c>
      <c r="C344" s="48">
        <f>IF(MOD(A344-1,12)=0,C343*(1+'Early Retirement'!$D$17),C343)</f>
        <v>27517.773079997231</v>
      </c>
      <c r="D344" s="48">
        <f>(D343+C344)*(1+'Early Retirement'!$E$18)</f>
        <v>63272747.624127544</v>
      </c>
      <c r="E344" s="48">
        <f>E343*(1+'Early Retirement'!$E$17)</f>
        <v>34215634.608002625</v>
      </c>
      <c r="G344" s="45" t="e">
        <f t="shared" si="22"/>
        <v>#N/A</v>
      </c>
      <c r="H344" s="48" t="e">
        <f t="shared" si="23"/>
        <v>#N/A</v>
      </c>
      <c r="I344" s="48" t="e">
        <f t="shared" si="24"/>
        <v>#N/A</v>
      </c>
    </row>
    <row r="345" spans="1:9">
      <c r="A345" s="44">
        <v>344</v>
      </c>
      <c r="B345" s="45">
        <f t="shared" si="25"/>
        <v>53144</v>
      </c>
      <c r="C345" s="48">
        <f>IF(MOD(A345-1,12)=0,C344*(1+'Early Retirement'!$D$17),C344)</f>
        <v>27517.773079997231</v>
      </c>
      <c r="D345" s="48">
        <f>(D344+C345)*(1+'Early Retirement'!$E$18)</f>
        <v>64041822.7473405</v>
      </c>
      <c r="E345" s="48">
        <f>E344*(1+'Early Retirement'!$E$17)</f>
        <v>34389740.196620196</v>
      </c>
      <c r="G345" s="45" t="e">
        <f t="shared" si="22"/>
        <v>#N/A</v>
      </c>
      <c r="H345" s="48" t="e">
        <f t="shared" si="23"/>
        <v>#N/A</v>
      </c>
      <c r="I345" s="48" t="e">
        <f t="shared" si="24"/>
        <v>#N/A</v>
      </c>
    </row>
    <row r="346" spans="1:9">
      <c r="A346" s="44">
        <v>345</v>
      </c>
      <c r="B346" s="45">
        <f t="shared" si="25"/>
        <v>53175</v>
      </c>
      <c r="C346" s="48">
        <f>IF(MOD(A346-1,12)=0,C345*(1+'Early Retirement'!$D$17),C345)</f>
        <v>27517.773079997231</v>
      </c>
      <c r="D346" s="48">
        <f>(D345+C346)*(1+'Early Retirement'!$E$18)</f>
        <v>64819907.521727018</v>
      </c>
      <c r="E346" s="48">
        <f>E345*(1+'Early Retirement'!$E$17)</f>
        <v>34564731.718125902</v>
      </c>
      <c r="G346" s="45" t="e">
        <f t="shared" si="22"/>
        <v>#N/A</v>
      </c>
      <c r="H346" s="48" t="e">
        <f t="shared" si="23"/>
        <v>#N/A</v>
      </c>
      <c r="I346" s="48" t="e">
        <f t="shared" si="24"/>
        <v>#N/A</v>
      </c>
    </row>
    <row r="347" spans="1:9">
      <c r="A347" s="44">
        <v>346</v>
      </c>
      <c r="B347" s="45">
        <f t="shared" si="25"/>
        <v>53206</v>
      </c>
      <c r="C347" s="48">
        <f>IF(MOD(A347-1,12)=0,C346*(1+'Early Retirement'!$D$17),C346)</f>
        <v>27517.773079997231</v>
      </c>
      <c r="D347" s="48">
        <f>(D346+C347)*(1+'Early Retirement'!$E$18)</f>
        <v>65607107.494602077</v>
      </c>
      <c r="E347" s="48">
        <f>E346*(1+'Early Retirement'!$E$17)</f>
        <v>34740613.680571958</v>
      </c>
      <c r="G347" s="45" t="e">
        <f t="shared" si="22"/>
        <v>#N/A</v>
      </c>
      <c r="H347" s="48" t="e">
        <f t="shared" si="23"/>
        <v>#N/A</v>
      </c>
      <c r="I347" s="48" t="e">
        <f t="shared" si="24"/>
        <v>#N/A</v>
      </c>
    </row>
    <row r="348" spans="1:9">
      <c r="A348" s="44">
        <v>347</v>
      </c>
      <c r="B348" s="45">
        <f t="shared" si="25"/>
        <v>53236</v>
      </c>
      <c r="C348" s="48">
        <f>IF(MOD(A348-1,12)=0,C347*(1+'Early Retirement'!$D$17),C347)</f>
        <v>27517.773079997231</v>
      </c>
      <c r="D348" s="48">
        <f>(D347+C348)*(1+'Early Retirement'!$E$18)</f>
        <v>66403529.449758679</v>
      </c>
      <c r="E348" s="48">
        <f>E347*(1+'Early Retirement'!$E$17)</f>
        <v>34917390.614949696</v>
      </c>
      <c r="G348" s="45" t="e">
        <f t="shared" si="22"/>
        <v>#N/A</v>
      </c>
      <c r="H348" s="48" t="e">
        <f t="shared" si="23"/>
        <v>#N/A</v>
      </c>
      <c r="I348" s="48" t="e">
        <f t="shared" si="24"/>
        <v>#N/A</v>
      </c>
    </row>
    <row r="349" spans="1:9">
      <c r="A349" s="44">
        <v>348</v>
      </c>
      <c r="B349" s="45">
        <f t="shared" si="25"/>
        <v>53267</v>
      </c>
      <c r="C349" s="48">
        <f>IF(MOD(A349-1,12)=0,C348*(1+'Early Retirement'!$D$17),C348)</f>
        <v>27517.773079997231</v>
      </c>
      <c r="D349" s="48">
        <f>(D348+C349)*(1+'Early Retirement'!$E$18)</f>
        <v>67209281.421953082</v>
      </c>
      <c r="E349" s="48">
        <f>E348*(1+'Early Retirement'!$E$17)</f>
        <v>35095067.075306311</v>
      </c>
      <c r="G349" s="45" t="e">
        <f t="shared" si="22"/>
        <v>#N/A</v>
      </c>
      <c r="H349" s="48" t="e">
        <f t="shared" si="23"/>
        <v>#N/A</v>
      </c>
      <c r="I349" s="48" t="e">
        <f t="shared" si="24"/>
        <v>#N/A</v>
      </c>
    </row>
    <row r="350" spans="1:9">
      <c r="A350" s="44">
        <v>349</v>
      </c>
      <c r="B350" s="45">
        <f t="shared" si="25"/>
        <v>53297</v>
      </c>
      <c r="C350" s="48">
        <f>IF(MOD(A350-1,12)=0,C349*(1+'Early Retirement'!$D$17),C349)</f>
        <v>29245.889229421056</v>
      </c>
      <c r="D350" s="48">
        <f>(D349+C350)*(1+'Early Retirement'!$E$18)</f>
        <v>68026221.072446302</v>
      </c>
      <c r="E350" s="48">
        <f>E349*(1+'Early Retirement'!$E$17)</f>
        <v>35273647.638862193</v>
      </c>
      <c r="G350" s="45" t="e">
        <f t="shared" si="22"/>
        <v>#N/A</v>
      </c>
      <c r="H350" s="48" t="e">
        <f t="shared" si="23"/>
        <v>#N/A</v>
      </c>
      <c r="I350" s="48" t="e">
        <f t="shared" si="24"/>
        <v>#N/A</v>
      </c>
    </row>
    <row r="351" spans="1:9">
      <c r="A351" s="44">
        <v>350</v>
      </c>
      <c r="B351" s="45">
        <f t="shared" si="25"/>
        <v>53328</v>
      </c>
      <c r="C351" s="48">
        <f>IF(MOD(A351-1,12)=0,C350*(1+'Early Retirement'!$D$17),C350)</f>
        <v>29245.889229421056</v>
      </c>
      <c r="D351" s="48">
        <f>(D350+C351)*(1+'Early Retirement'!$E$18)</f>
        <v>68852731.103073582</v>
      </c>
      <c r="E351" s="48">
        <f>E350*(1+'Early Retirement'!$E$17)</f>
        <v>35453136.906128809</v>
      </c>
      <c r="G351" s="45" t="e">
        <f t="shared" si="22"/>
        <v>#N/A</v>
      </c>
      <c r="H351" s="48" t="e">
        <f t="shared" si="23"/>
        <v>#N/A</v>
      </c>
      <c r="I351" s="48" t="e">
        <f t="shared" si="24"/>
        <v>#N/A</v>
      </c>
    </row>
    <row r="352" spans="1:9">
      <c r="A352" s="44">
        <v>351</v>
      </c>
      <c r="B352" s="45">
        <f t="shared" si="25"/>
        <v>53359</v>
      </c>
      <c r="C352" s="48">
        <f>IF(MOD(A352-1,12)=0,C351*(1+'Early Retirement'!$D$17),C351)</f>
        <v>29245.889229421056</v>
      </c>
      <c r="D352" s="48">
        <f>(D351+C352)*(1+'Early Retirement'!$E$18)</f>
        <v>69688923.630043074</v>
      </c>
      <c r="E352" s="48">
        <f>E351*(1+'Early Retirement'!$E$17)</f>
        <v>35633539.501027256</v>
      </c>
      <c r="G352" s="45" t="e">
        <f t="shared" si="22"/>
        <v>#N/A</v>
      </c>
      <c r="H352" s="48" t="e">
        <f t="shared" si="23"/>
        <v>#N/A</v>
      </c>
      <c r="I352" s="48" t="e">
        <f t="shared" si="24"/>
        <v>#N/A</v>
      </c>
    </row>
    <row r="353" spans="1:9">
      <c r="A353" s="44">
        <v>352</v>
      </c>
      <c r="B353" s="45">
        <f t="shared" si="25"/>
        <v>53387</v>
      </c>
      <c r="C353" s="48">
        <f>IF(MOD(A353-1,12)=0,C352*(1+'Early Retirement'!$D$17),C352)</f>
        <v>29245.889229421056</v>
      </c>
      <c r="D353" s="48">
        <f>(D352+C353)*(1+'Early Retirement'!$E$18)</f>
        <v>70534912.082995027</v>
      </c>
      <c r="E353" s="48">
        <f>E352*(1+'Early Retirement'!$E$17)</f>
        <v>35814860.071007349</v>
      </c>
      <c r="G353" s="45" t="e">
        <f t="shared" si="22"/>
        <v>#N/A</v>
      </c>
      <c r="H353" s="48" t="e">
        <f t="shared" si="23"/>
        <v>#N/A</v>
      </c>
      <c r="I353" s="48" t="e">
        <f t="shared" si="24"/>
        <v>#N/A</v>
      </c>
    </row>
    <row r="354" spans="1:9">
      <c r="A354" s="44">
        <v>353</v>
      </c>
      <c r="B354" s="45">
        <f t="shared" si="25"/>
        <v>53418</v>
      </c>
      <c r="C354" s="48">
        <f>IF(MOD(A354-1,12)=0,C353*(1+'Early Retirement'!$D$17),C353)</f>
        <v>29245.889229421056</v>
      </c>
      <c r="D354" s="48">
        <f>(D353+C354)*(1+'Early Retirement'!$E$18)</f>
        <v>71390811.220388457</v>
      </c>
      <c r="E354" s="48">
        <f>E353*(1+'Early Retirement'!$E$17)</f>
        <v>35997103.28716737</v>
      </c>
      <c r="G354" s="45" t="e">
        <f t="shared" si="22"/>
        <v>#N/A</v>
      </c>
      <c r="H354" s="48" t="e">
        <f t="shared" si="23"/>
        <v>#N/A</v>
      </c>
      <c r="I354" s="48" t="e">
        <f t="shared" si="24"/>
        <v>#N/A</v>
      </c>
    </row>
    <row r="355" spans="1:9">
      <c r="A355" s="44">
        <v>354</v>
      </c>
      <c r="B355" s="45">
        <f t="shared" si="25"/>
        <v>53448</v>
      </c>
      <c r="C355" s="48">
        <f>IF(MOD(A355-1,12)=0,C354*(1+'Early Retirement'!$D$17),C354)</f>
        <v>29245.889229421056</v>
      </c>
      <c r="D355" s="48">
        <f>(D354+C355)*(1+'Early Retirement'!$E$18)</f>
        <v>72256737.145068228</v>
      </c>
      <c r="E355" s="48">
        <f>E354*(1+'Early Retirement'!$E$17)</f>
        <v>36180273.844374388</v>
      </c>
      <c r="G355" s="45" t="e">
        <f t="shared" si="22"/>
        <v>#N/A</v>
      </c>
      <c r="H355" s="48" t="e">
        <f t="shared" si="23"/>
        <v>#N/A</v>
      </c>
      <c r="I355" s="48" t="e">
        <f t="shared" si="24"/>
        <v>#N/A</v>
      </c>
    </row>
    <row r="356" spans="1:9">
      <c r="A356" s="44">
        <v>355</v>
      </c>
      <c r="B356" s="45">
        <f t="shared" si="25"/>
        <v>53479</v>
      </c>
      <c r="C356" s="48">
        <f>IF(MOD(A356-1,12)=0,C355*(1+'Early Retirement'!$D$17),C355)</f>
        <v>29245.889229421056</v>
      </c>
      <c r="D356" s="48">
        <f>(D355+C356)*(1+'Early Retirement'!$E$18)</f>
        <v>73132807.320014372</v>
      </c>
      <c r="E356" s="48">
        <f>E355*(1+'Early Retirement'!$E$17)</f>
        <v>36364376.46138522</v>
      </c>
      <c r="G356" s="45" t="e">
        <f t="shared" si="22"/>
        <v>#N/A</v>
      </c>
      <c r="H356" s="48" t="e">
        <f t="shared" si="23"/>
        <v>#N/A</v>
      </c>
      <c r="I356" s="48" t="e">
        <f t="shared" si="24"/>
        <v>#N/A</v>
      </c>
    </row>
    <row r="357" spans="1:9">
      <c r="A357" s="44">
        <v>356</v>
      </c>
      <c r="B357" s="45">
        <f t="shared" si="25"/>
        <v>53509</v>
      </c>
      <c r="C357" s="48">
        <f>IF(MOD(A357-1,12)=0,C356*(1+'Early Retirement'!$D$17),C356)</f>
        <v>29245.889229421056</v>
      </c>
      <c r="D357" s="48">
        <f>(D356+C357)*(1+'Early Retirement'!$E$18)</f>
        <v>74019140.584275976</v>
      </c>
      <c r="E357" s="48">
        <f>E356*(1+'Early Retirement'!$E$17)</f>
        <v>36549415.880967975</v>
      </c>
      <c r="G357" s="45" t="e">
        <f t="shared" si="22"/>
        <v>#N/A</v>
      </c>
      <c r="H357" s="48" t="e">
        <f t="shared" si="23"/>
        <v>#N/A</v>
      </c>
      <c r="I357" s="48" t="e">
        <f t="shared" si="24"/>
        <v>#N/A</v>
      </c>
    </row>
    <row r="358" spans="1:9">
      <c r="A358" s="44">
        <v>357</v>
      </c>
      <c r="B358" s="45">
        <f t="shared" si="25"/>
        <v>53540</v>
      </c>
      <c r="C358" s="48">
        <f>IF(MOD(A358-1,12)=0,C357*(1+'Early Retirement'!$D$17),C357)</f>
        <v>29245.889229421056</v>
      </c>
      <c r="D358" s="48">
        <f>(D357+C358)*(1+'Early Retirement'!$E$18)</f>
        <v>74915857.169091702</v>
      </c>
      <c r="E358" s="48">
        <f>E357*(1+'Early Retirement'!$E$17)</f>
        <v>36735396.870024242</v>
      </c>
      <c r="G358" s="45" t="e">
        <f t="shared" si="22"/>
        <v>#N/A</v>
      </c>
      <c r="H358" s="48" t="e">
        <f t="shared" si="23"/>
        <v>#N/A</v>
      </c>
      <c r="I358" s="48" t="e">
        <f t="shared" si="24"/>
        <v>#N/A</v>
      </c>
    </row>
    <row r="359" spans="1:9">
      <c r="A359" s="44">
        <v>358</v>
      </c>
      <c r="B359" s="45">
        <f t="shared" si="25"/>
        <v>53571</v>
      </c>
      <c r="C359" s="48">
        <f>IF(MOD(A359-1,12)=0,C358*(1+'Early Retirement'!$D$17),C358)</f>
        <v>29245.889229421056</v>
      </c>
      <c r="D359" s="48">
        <f>(D358+C359)*(1+'Early Retirement'!$E$18)</f>
        <v>75823078.7141992</v>
      </c>
      <c r="E359" s="48">
        <f>E358*(1+'Early Retirement'!$E$17)</f>
        <v>36922324.219711907</v>
      </c>
      <c r="G359" s="45" t="e">
        <f t="shared" si="22"/>
        <v>#N/A</v>
      </c>
      <c r="H359" s="48" t="e">
        <f t="shared" si="23"/>
        <v>#N/A</v>
      </c>
      <c r="I359" s="48" t="e">
        <f t="shared" si="24"/>
        <v>#N/A</v>
      </c>
    </row>
    <row r="360" spans="1:9">
      <c r="A360" s="44">
        <v>359</v>
      </c>
      <c r="B360" s="45">
        <f t="shared" si="25"/>
        <v>53601</v>
      </c>
      <c r="C360" s="48">
        <f>IF(MOD(A360-1,12)=0,C359*(1+'Early Retirement'!$D$17),C359)</f>
        <v>29245.889229421056</v>
      </c>
      <c r="D360" s="48">
        <f>(D359+C360)*(1+'Early Retirement'!$E$18)</f>
        <v>76740928.284335539</v>
      </c>
      <c r="E360" s="48">
        <f>E359*(1+'Early Retirement'!$E$17)</f>
        <v>37110202.745568566</v>
      </c>
      <c r="G360" s="45" t="e">
        <f t="shared" si="22"/>
        <v>#N/A</v>
      </c>
      <c r="H360" s="48" t="e">
        <f t="shared" si="23"/>
        <v>#N/A</v>
      </c>
      <c r="I360" s="48" t="e">
        <f t="shared" si="24"/>
        <v>#N/A</v>
      </c>
    </row>
    <row r="361" spans="1:9">
      <c r="A361" s="44">
        <v>360</v>
      </c>
      <c r="B361" s="45">
        <f t="shared" si="25"/>
        <v>53632</v>
      </c>
      <c r="C361" s="48">
        <f>IF(MOD(A361-1,12)=0,C360*(1+'Early Retirement'!$D$17),C360)</f>
        <v>29245.889229421056</v>
      </c>
      <c r="D361" s="48">
        <f>(D360+C361)*(1+'Early Retirement'!$E$18)</f>
        <v>77669530.385930941</v>
      </c>
      <c r="E361" s="48">
        <f>E360*(1+'Early Retirement'!$E$17)</f>
        <v>37299037.28763558</v>
      </c>
      <c r="G361" s="45" t="e">
        <f t="shared" si="22"/>
        <v>#N/A</v>
      </c>
      <c r="H361" s="48" t="e">
        <f t="shared" si="23"/>
        <v>#N/A</v>
      </c>
      <c r="I361" s="48" t="e">
        <f t="shared" si="24"/>
        <v>#N/A</v>
      </c>
    </row>
    <row r="362" spans="1:9">
      <c r="A362" s="44">
        <v>361</v>
      </c>
      <c r="B362" s="45">
        <f t="shared" si="25"/>
        <v>53662</v>
      </c>
      <c r="C362" s="48">
        <f>IF(MOD(A362-1,12)=0,C361*(1+'Early Retirement'!$D$17),C361)</f>
        <v>31082.531073028698</v>
      </c>
      <c r="D362" s="48">
        <f>(D361+C362)*(1+'Early Retirement'!$E$18)</f>
        <v>78610869.141948357</v>
      </c>
      <c r="E362" s="48">
        <f>E361*(1+'Early Retirement'!$E$17)</f>
        <v>37488832.71058277</v>
      </c>
      <c r="G362" s="45" t="e">
        <f t="shared" si="22"/>
        <v>#N/A</v>
      </c>
      <c r="H362" s="48" t="e">
        <f t="shared" si="23"/>
        <v>#N/A</v>
      </c>
      <c r="I362" s="48" t="e">
        <f t="shared" si="24"/>
        <v>#N/A</v>
      </c>
    </row>
    <row r="363" spans="1:9">
      <c r="A363" s="44">
        <v>362</v>
      </c>
      <c r="B363" s="45">
        <f t="shared" si="25"/>
        <v>53693</v>
      </c>
      <c r="C363" s="48">
        <f>IF(MOD(A363-1,12)=0,C362*(1+'Early Retirement'!$D$17),C362)</f>
        <v>31082.531073028698</v>
      </c>
      <c r="D363" s="48">
        <f>(D362+C363)*(1+'Early Retirement'!$E$18)</f>
        <v>79563235.603285968</v>
      </c>
      <c r="E363" s="48">
        <f>E362*(1+'Early Retirement'!$E$17)</f>
        <v>37679593.903833732</v>
      </c>
      <c r="G363" s="45" t="e">
        <f t="shared" si="22"/>
        <v>#N/A</v>
      </c>
      <c r="H363" s="48" t="e">
        <f t="shared" si="23"/>
        <v>#N/A</v>
      </c>
      <c r="I363" s="48" t="e">
        <f t="shared" si="24"/>
        <v>#N/A</v>
      </c>
    </row>
    <row r="364" spans="1:9">
      <c r="A364" s="44">
        <v>363</v>
      </c>
      <c r="B364" s="45">
        <f t="shared" si="25"/>
        <v>53724</v>
      </c>
      <c r="C364" s="48">
        <f>IF(MOD(A364-1,12)=0,C363*(1+'Early Retirement'!$D$17),C363)</f>
        <v>31082.531073028698</v>
      </c>
      <c r="D364" s="48">
        <f>(D363+C364)*(1+'Early Retirement'!$E$18)</f>
        <v>80526758.958595395</v>
      </c>
      <c r="E364" s="48">
        <f>E363*(1+'Early Retirement'!$E$17)</f>
        <v>37871325.781691805</v>
      </c>
      <c r="G364" s="45" t="e">
        <f t="shared" si="22"/>
        <v>#N/A</v>
      </c>
      <c r="H364" s="48" t="e">
        <f t="shared" si="23"/>
        <v>#N/A</v>
      </c>
      <c r="I364" s="48" t="e">
        <f t="shared" si="24"/>
        <v>#N/A</v>
      </c>
    </row>
    <row r="365" spans="1:9">
      <c r="A365" s="44">
        <v>364</v>
      </c>
      <c r="B365" s="45">
        <f t="shared" si="25"/>
        <v>53752</v>
      </c>
      <c r="C365" s="48">
        <f>IF(MOD(A365-1,12)=0,C364*(1+'Early Retirement'!$D$17),C364)</f>
        <v>31082.531073028698</v>
      </c>
      <c r="D365" s="48">
        <f>(D364+C365)*(1+'Early Retirement'!$E$18)</f>
        <v>81501569.909962609</v>
      </c>
      <c r="E365" s="48">
        <f>E364*(1+'Early Retirement'!$E$17)</f>
        <v>38064033.283466652</v>
      </c>
      <c r="G365" s="45" t="e">
        <f t="shared" si="22"/>
        <v>#N/A</v>
      </c>
      <c r="H365" s="48" t="e">
        <f t="shared" si="23"/>
        <v>#N/A</v>
      </c>
      <c r="I365" s="48" t="e">
        <f t="shared" si="24"/>
        <v>#N/A</v>
      </c>
    </row>
    <row r="366" spans="1:9">
      <c r="A366" s="44">
        <v>365</v>
      </c>
      <c r="B366" s="45">
        <f t="shared" si="25"/>
        <v>53783</v>
      </c>
      <c r="C366" s="48">
        <f>IF(MOD(A366-1,12)=0,C365*(1+'Early Retirement'!$D$17),C365)</f>
        <v>31082.531073028698</v>
      </c>
      <c r="D366" s="48">
        <f>(D365+C366)*(1+'Early Retirement'!$E$18)</f>
        <v>82487800.690637663</v>
      </c>
      <c r="E366" s="48">
        <f>E365*(1+'Early Retirement'!$E$17)</f>
        <v>38257721.373601526</v>
      </c>
      <c r="G366" s="45" t="e">
        <f t="shared" si="22"/>
        <v>#N/A</v>
      </c>
      <c r="H366" s="48" t="e">
        <f t="shared" si="23"/>
        <v>#N/A</v>
      </c>
      <c r="I366" s="48" t="e">
        <f t="shared" si="24"/>
        <v>#N/A</v>
      </c>
    </row>
    <row r="367" spans="1:9">
      <c r="A367" s="44">
        <v>366</v>
      </c>
      <c r="B367" s="45">
        <f t="shared" si="25"/>
        <v>53813</v>
      </c>
      <c r="C367" s="48">
        <f>IF(MOD(A367-1,12)=0,C366*(1+'Early Retirement'!$D$17),C366)</f>
        <v>31082.531073028698</v>
      </c>
      <c r="D367" s="48">
        <f>(D366+C367)*(1+'Early Retirement'!$E$18)</f>
        <v>83485585.082972124</v>
      </c>
      <c r="E367" s="48">
        <f>E366*(1+'Early Retirement'!$E$17)</f>
        <v>38452395.041801147</v>
      </c>
      <c r="G367" s="45" t="e">
        <f t="shared" si="22"/>
        <v>#N/A</v>
      </c>
      <c r="H367" s="48" t="e">
        <f t="shared" si="23"/>
        <v>#N/A</v>
      </c>
      <c r="I367" s="48" t="e">
        <f t="shared" si="24"/>
        <v>#N/A</v>
      </c>
    </row>
    <row r="368" spans="1:9">
      <c r="A368" s="44">
        <v>367</v>
      </c>
      <c r="B368" s="45">
        <f t="shared" si="25"/>
        <v>53844</v>
      </c>
      <c r="C368" s="48">
        <f>IF(MOD(A368-1,12)=0,C367*(1+'Early Retirement'!$D$17),C367)</f>
        <v>31082.531073028698</v>
      </c>
      <c r="D368" s="48">
        <f>(D367+C368)*(1+'Early Retirement'!$E$18)</f>
        <v>84495058.43656671</v>
      </c>
      <c r="E368" s="48">
        <f>E367*(1+'Early Retirement'!$E$17)</f>
        <v>38648059.303160258</v>
      </c>
      <c r="G368" s="45" t="e">
        <f t="shared" si="22"/>
        <v>#N/A</v>
      </c>
      <c r="H368" s="48" t="e">
        <f t="shared" si="23"/>
        <v>#N/A</v>
      </c>
      <c r="I368" s="48" t="e">
        <f t="shared" si="24"/>
        <v>#N/A</v>
      </c>
    </row>
    <row r="369" spans="1:9">
      <c r="A369" s="44">
        <v>368</v>
      </c>
      <c r="B369" s="45">
        <f t="shared" si="25"/>
        <v>53874</v>
      </c>
      <c r="C369" s="48">
        <f>IF(MOD(A369-1,12)=0,C368*(1+'Early Retirement'!$D$17),C368)</f>
        <v>31082.531073028698</v>
      </c>
      <c r="D369" s="48">
        <f>(D368+C369)*(1+'Early Retirement'!$E$18)</f>
        <v>85516357.686631456</v>
      </c>
      <c r="E369" s="48">
        <f>E368*(1+'Early Retirement'!$E$17)</f>
        <v>38844719.198292807</v>
      </c>
      <c r="G369" s="45" t="e">
        <f t="shared" si="22"/>
        <v>#N/A</v>
      </c>
      <c r="H369" s="48" t="e">
        <f t="shared" si="23"/>
        <v>#N/A</v>
      </c>
      <c r="I369" s="48" t="e">
        <f t="shared" si="24"/>
        <v>#N/A</v>
      </c>
    </row>
    <row r="370" spans="1:9">
      <c r="A370" s="44">
        <v>369</v>
      </c>
      <c r="B370" s="45">
        <f t="shared" si="25"/>
        <v>53905</v>
      </c>
      <c r="C370" s="48">
        <f>IF(MOD(A370-1,12)=0,C369*(1+'Early Retirement'!$D$17),C369)</f>
        <v>31082.531073028698</v>
      </c>
      <c r="D370" s="48">
        <f>(D369+C370)*(1+'Early Retirement'!$E$18)</f>
        <v>86549621.372561023</v>
      </c>
      <c r="E370" s="48">
        <f>E369*(1+'Early Retirement'!$E$17)</f>
        <v>39042379.793461807</v>
      </c>
      <c r="G370" s="45" t="e">
        <f t="shared" si="22"/>
        <v>#N/A</v>
      </c>
      <c r="H370" s="48" t="e">
        <f t="shared" si="23"/>
        <v>#N/A</v>
      </c>
      <c r="I370" s="48" t="e">
        <f t="shared" si="24"/>
        <v>#N/A</v>
      </c>
    </row>
    <row r="371" spans="1:9">
      <c r="A371" s="44">
        <v>370</v>
      </c>
      <c r="B371" s="45">
        <f t="shared" si="25"/>
        <v>53936</v>
      </c>
      <c r="C371" s="48">
        <f>IF(MOD(A371-1,12)=0,C370*(1+'Early Retirement'!$D$17),C370)</f>
        <v>31082.531073028698</v>
      </c>
      <c r="D371" s="48">
        <f>(D370+C371)*(1+'Early Retirement'!$E$18)</f>
        <v>87594989.656727552</v>
      </c>
      <c r="E371" s="48">
        <f>E370*(1+'Early Retirement'!$E$17)</f>
        <v>39241046.180709861</v>
      </c>
      <c r="G371" s="45" t="e">
        <f t="shared" si="22"/>
        <v>#N/A</v>
      </c>
      <c r="H371" s="48" t="e">
        <f t="shared" si="23"/>
        <v>#N/A</v>
      </c>
      <c r="I371" s="48" t="e">
        <f t="shared" si="24"/>
        <v>#N/A</v>
      </c>
    </row>
    <row r="372" spans="1:9">
      <c r="A372" s="44">
        <v>371</v>
      </c>
      <c r="B372" s="45">
        <f t="shared" si="25"/>
        <v>53966</v>
      </c>
      <c r="C372" s="48">
        <f>IF(MOD(A372-1,12)=0,C371*(1+'Early Retirement'!$D$17),C371)</f>
        <v>31082.531073028698</v>
      </c>
      <c r="D372" s="48">
        <f>(D371+C372)*(1+'Early Retirement'!$E$18)</f>
        <v>88652604.343493745</v>
      </c>
      <c r="E372" s="48">
        <f>E371*(1+'Early Retirement'!$E$17)</f>
        <v>39440723.477990322</v>
      </c>
      <c r="G372" s="45" t="e">
        <f t="shared" si="22"/>
        <v>#N/A</v>
      </c>
      <c r="H372" s="48" t="e">
        <f t="shared" si="23"/>
        <v>#N/A</v>
      </c>
      <c r="I372" s="48" t="e">
        <f t="shared" si="24"/>
        <v>#N/A</v>
      </c>
    </row>
    <row r="373" spans="1:9">
      <c r="A373" s="44">
        <v>372</v>
      </c>
      <c r="B373" s="45">
        <f t="shared" si="25"/>
        <v>53997</v>
      </c>
      <c r="C373" s="48">
        <f>IF(MOD(A373-1,12)=0,C372*(1+'Early Retirement'!$D$17),C372)</f>
        <v>31082.531073028698</v>
      </c>
      <c r="D373" s="48">
        <f>(D372+C373)*(1+'Early Retirement'!$E$18)</f>
        <v>89722608.898448616</v>
      </c>
      <c r="E373" s="48">
        <f>E372*(1+'Early Retirement'!$E$17)</f>
        <v>39641416.829299144</v>
      </c>
      <c r="G373" s="45" t="e">
        <f t="shared" si="22"/>
        <v>#N/A</v>
      </c>
      <c r="H373" s="48" t="e">
        <f t="shared" si="23"/>
        <v>#N/A</v>
      </c>
      <c r="I373" s="48" t="e">
        <f t="shared" si="24"/>
        <v>#N/A</v>
      </c>
    </row>
    <row r="374" spans="1:9">
      <c r="A374" s="44">
        <v>373</v>
      </c>
      <c r="B374" s="45">
        <f t="shared" si="25"/>
        <v>54027</v>
      </c>
      <c r="C374" s="48">
        <f>IF(MOD(A374-1,12)=0,C373*(1+'Early Retirement'!$D$17),C373)</f>
        <v>33034.514024414901</v>
      </c>
      <c r="D374" s="48">
        <f>(D373+C374)*(1+'Early Retirement'!$E$18)</f>
        <v>90807123.318138137</v>
      </c>
      <c r="E374" s="48">
        <f>E373*(1+'Early Retirement'!$E$17)</f>
        <v>39843131.404807419</v>
      </c>
      <c r="G374" s="45" t="e">
        <f t="shared" si="22"/>
        <v>#N/A</v>
      </c>
      <c r="H374" s="48" t="e">
        <f t="shared" si="23"/>
        <v>#N/A</v>
      </c>
      <c r="I374" s="48" t="e">
        <f t="shared" si="24"/>
        <v>#N/A</v>
      </c>
    </row>
    <row r="375" spans="1:9">
      <c r="A375" s="44">
        <v>374</v>
      </c>
      <c r="B375" s="45">
        <f>EDATE(B374,1)</f>
        <v>54058</v>
      </c>
      <c r="C375" s="48">
        <f>IF(MOD(A375-1,12)=0,C374*(1+'Early Retirement'!$D$17),C374)</f>
        <v>33034.514024414901</v>
      </c>
      <c r="D375" s="48">
        <f>(D374+C375)*(1+'Early Retirement'!$E$18)</f>
        <v>91904342.734152704</v>
      </c>
      <c r="E375" s="48">
        <f>E374*(1+'Early Retirement'!$E$17)</f>
        <v>40045872.400994539</v>
      </c>
      <c r="G375" s="45" t="e">
        <f t="shared" si="22"/>
        <v>#N/A</v>
      </c>
      <c r="H375" s="48" t="e">
        <f t="shared" si="23"/>
        <v>#N/A</v>
      </c>
      <c r="I375" s="48" t="e">
        <f t="shared" si="24"/>
        <v>#N/A</v>
      </c>
    </row>
    <row r="376" spans="1:9">
      <c r="A376" s="44">
        <v>375</v>
      </c>
      <c r="B376" s="45">
        <f t="shared" ref="B376:B439" si="26">EDATE(B375,1)</f>
        <v>54089</v>
      </c>
      <c r="C376" s="48">
        <f>IF(MOD(A376-1,12)=0,C375*(1+'Early Retirement'!$D$17),C375)</f>
        <v>33034.514024414901</v>
      </c>
      <c r="D376" s="48">
        <f>(D375+C376)*(1+'Early Retirement'!$E$18)</f>
        <v>93014415.984468743</v>
      </c>
      <c r="E376" s="48">
        <f>E375*(1+'Early Retirement'!$E$17)</f>
        <v>40249645.040782094</v>
      </c>
      <c r="G376" s="45" t="e">
        <f t="shared" si="22"/>
        <v>#N/A</v>
      </c>
      <c r="H376" s="48" t="e">
        <f t="shared" si="23"/>
        <v>#N/A</v>
      </c>
      <c r="I376" s="48" t="e">
        <f t="shared" si="24"/>
        <v>#N/A</v>
      </c>
    </row>
    <row r="377" spans="1:9">
      <c r="A377" s="44">
        <v>376</v>
      </c>
      <c r="B377" s="45">
        <f t="shared" si="26"/>
        <v>54118</v>
      </c>
      <c r="C377" s="48">
        <f>IF(MOD(A377-1,12)=0,C376*(1+'Early Retirement'!$D$17),C376)</f>
        <v>33034.514024414901</v>
      </c>
      <c r="D377" s="48">
        <f>(D376+C377)*(1+'Early Retirement'!$E$18)</f>
        <v>94137493.650687188</v>
      </c>
      <c r="E377" s="48">
        <f>E376*(1+'Early Retirement'!$E$17)</f>
        <v>40454454.573668398</v>
      </c>
      <c r="G377" s="45" t="e">
        <f t="shared" si="22"/>
        <v>#N/A</v>
      </c>
      <c r="H377" s="48" t="e">
        <f t="shared" si="23"/>
        <v>#N/A</v>
      </c>
      <c r="I377" s="48" t="e">
        <f t="shared" si="24"/>
        <v>#N/A</v>
      </c>
    </row>
    <row r="378" spans="1:9">
      <c r="A378" s="44">
        <v>377</v>
      </c>
      <c r="B378" s="45">
        <f t="shared" si="26"/>
        <v>54149</v>
      </c>
      <c r="C378" s="48">
        <f>IF(MOD(A378-1,12)=0,C377*(1+'Early Retirement'!$D$17),C377)</f>
        <v>33034.514024414901</v>
      </c>
      <c r="D378" s="48">
        <f>(D377+C378)*(1+'Early Retirement'!$E$18)</f>
        <v>95273728.078459918</v>
      </c>
      <c r="E378" s="48">
        <f>E377*(1+'Early Retirement'!$E$17)</f>
        <v>40660306.275863737</v>
      </c>
      <c r="G378" s="45" t="e">
        <f t="shared" si="22"/>
        <v>#N/A</v>
      </c>
      <c r="H378" s="48" t="e">
        <f t="shared" si="23"/>
        <v>#N/A</v>
      </c>
      <c r="I378" s="48" t="e">
        <f t="shared" si="24"/>
        <v>#N/A</v>
      </c>
    </row>
    <row r="379" spans="1:9">
      <c r="A379" s="44">
        <v>378</v>
      </c>
      <c r="B379" s="45">
        <f t="shared" si="26"/>
        <v>54179</v>
      </c>
      <c r="C379" s="48">
        <f>IF(MOD(A379-1,12)=0,C378*(1+'Early Retirement'!$D$17),C378)</f>
        <v>33034.514024414901</v>
      </c>
      <c r="D379" s="48">
        <f>(D378+C379)*(1+'Early Retirement'!$E$18)</f>
        <v>96423273.398155481</v>
      </c>
      <c r="E379" s="48">
        <f>E378*(1+'Early Retirement'!$E$17)</f>
        <v>40867205.450426295</v>
      </c>
      <c r="G379" s="45" t="e">
        <f t="shared" si="22"/>
        <v>#N/A</v>
      </c>
      <c r="H379" s="48" t="e">
        <f t="shared" si="23"/>
        <v>#N/A</v>
      </c>
      <c r="I379" s="48" t="e">
        <f t="shared" si="24"/>
        <v>#N/A</v>
      </c>
    </row>
    <row r="380" spans="1:9">
      <c r="A380" s="44">
        <v>379</v>
      </c>
      <c r="B380" s="45">
        <f t="shared" si="26"/>
        <v>54210</v>
      </c>
      <c r="C380" s="48">
        <f>IF(MOD(A380-1,12)=0,C379*(1+'Early Retirement'!$D$17),C379)</f>
        <v>33034.514024414901</v>
      </c>
      <c r="D380" s="48">
        <f>(D379+C380)*(1+'Early Retirement'!$E$18)</f>
        <v>97586285.54576689</v>
      </c>
      <c r="E380" s="48">
        <f>E379*(1+'Early Retirement'!$E$17)</f>
        <v>41075157.427398756</v>
      </c>
      <c r="G380" s="45" t="e">
        <f t="shared" si="22"/>
        <v>#N/A</v>
      </c>
      <c r="H380" s="48" t="e">
        <f t="shared" si="23"/>
        <v>#N/A</v>
      </c>
      <c r="I380" s="48" t="e">
        <f t="shared" si="24"/>
        <v>#N/A</v>
      </c>
    </row>
    <row r="381" spans="1:9">
      <c r="A381" s="44">
        <v>380</v>
      </c>
      <c r="B381" s="45">
        <f t="shared" si="26"/>
        <v>54240</v>
      </c>
      <c r="C381" s="48">
        <f>IF(MOD(A381-1,12)=0,C380*(1+'Early Retirement'!$D$17),C380)</f>
        <v>33034.514024414901</v>
      </c>
      <c r="D381" s="48">
        <f>(D380+C381)*(1+'Early Retirement'!$E$18)</f>
        <v>98762922.284064338</v>
      </c>
      <c r="E381" s="48">
        <f>E380*(1+'Early Retirement'!$E$17)</f>
        <v>41284167.563945629</v>
      </c>
      <c r="G381" s="45" t="e">
        <f t="shared" si="22"/>
        <v>#N/A</v>
      </c>
      <c r="H381" s="48" t="e">
        <f t="shared" si="23"/>
        <v>#N/A</v>
      </c>
      <c r="I381" s="48" t="e">
        <f t="shared" si="24"/>
        <v>#N/A</v>
      </c>
    </row>
    <row r="382" spans="1:9">
      <c r="A382" s="44">
        <v>381</v>
      </c>
      <c r="B382" s="45">
        <f t="shared" si="26"/>
        <v>54271</v>
      </c>
      <c r="C382" s="48">
        <f>IF(MOD(A382-1,12)=0,C381*(1+'Early Retirement'!$D$17),C381)</f>
        <v>33034.514024414901</v>
      </c>
      <c r="D382" s="48">
        <f>(D381+C382)*(1+'Early Retirement'!$E$18)</f>
        <v>99953343.22399579</v>
      </c>
      <c r="E382" s="48">
        <f>E381*(1+'Early Retirement'!$E$17)</f>
        <v>41494241.244491242</v>
      </c>
      <c r="G382" s="45" t="e">
        <f t="shared" si="22"/>
        <v>#N/A</v>
      </c>
      <c r="H382" s="48" t="e">
        <f t="shared" si="23"/>
        <v>#N/A</v>
      </c>
      <c r="I382" s="48" t="e">
        <f t="shared" si="24"/>
        <v>#N/A</v>
      </c>
    </row>
    <row r="383" spans="1:9">
      <c r="A383" s="44">
        <v>382</v>
      </c>
      <c r="B383" s="45">
        <f t="shared" si="26"/>
        <v>54302</v>
      </c>
      <c r="C383" s="48">
        <f>IF(MOD(A383-1,12)=0,C382*(1+'Early Retirement'!$D$17),C382)</f>
        <v>33034.514024414901</v>
      </c>
      <c r="D383" s="48">
        <f>(D382+C383)*(1+'Early Retirement'!$E$18)</f>
        <v>101157709.8463382</v>
      </c>
      <c r="E383" s="48">
        <f>E382*(1+'Early Retirement'!$E$17)</f>
        <v>41705383.880858473</v>
      </c>
      <c r="G383" s="45" t="e">
        <f t="shared" si="22"/>
        <v>#N/A</v>
      </c>
      <c r="H383" s="48" t="e">
        <f t="shared" si="23"/>
        <v>#N/A</v>
      </c>
      <c r="I383" s="48" t="e">
        <f t="shared" si="24"/>
        <v>#N/A</v>
      </c>
    </row>
    <row r="384" spans="1:9">
      <c r="A384" s="44">
        <v>383</v>
      </c>
      <c r="B384" s="45">
        <f t="shared" si="26"/>
        <v>54332</v>
      </c>
      <c r="C384" s="48">
        <f>IF(MOD(A384-1,12)=0,C383*(1+'Early Retirement'!$D$17),C383)</f>
        <v>33034.514024414901</v>
      </c>
      <c r="D384" s="48">
        <f>(D383+C384)*(1+'Early Retirement'!$E$18)</f>
        <v>102376185.5236024</v>
      </c>
      <c r="E384" s="48">
        <f>E383*(1+'Early Retirement'!$E$17)</f>
        <v>41917600.912408143</v>
      </c>
      <c r="G384" s="45" t="e">
        <f t="shared" si="22"/>
        <v>#N/A</v>
      </c>
      <c r="H384" s="48" t="e">
        <f t="shared" si="23"/>
        <v>#N/A</v>
      </c>
      <c r="I384" s="48" t="e">
        <f t="shared" si="24"/>
        <v>#N/A</v>
      </c>
    </row>
    <row r="385" spans="1:9">
      <c r="A385" s="44">
        <v>384</v>
      </c>
      <c r="B385" s="45">
        <f t="shared" si="26"/>
        <v>54363</v>
      </c>
      <c r="C385" s="48">
        <f>IF(MOD(A385-1,12)=0,C384*(1+'Early Retirement'!$D$17),C384)</f>
        <v>33034.514024414901</v>
      </c>
      <c r="D385" s="48">
        <f>(D384+C385)*(1+'Early Retirement'!$E$18)</f>
        <v>103608935.5421946</v>
      </c>
      <c r="E385" s="48">
        <f>E384*(1+'Early Retirement'!$E$17)</f>
        <v>42130897.806179158</v>
      </c>
      <c r="G385" s="45" t="e">
        <f t="shared" si="22"/>
        <v>#N/A</v>
      </c>
      <c r="H385" s="48" t="e">
        <f t="shared" si="23"/>
        <v>#N/A</v>
      </c>
      <c r="I385" s="48" t="e">
        <f t="shared" si="24"/>
        <v>#N/A</v>
      </c>
    </row>
    <row r="386" spans="1:9">
      <c r="A386" s="44">
        <v>385</v>
      </c>
      <c r="B386" s="45">
        <f t="shared" si="26"/>
        <v>54393</v>
      </c>
      <c r="C386" s="48">
        <f>IF(MOD(A386-1,12)=0,C385*(1+'Early Retirement'!$D$17),C385)</f>
        <v>35109.081505148155</v>
      </c>
      <c r="D386" s="48">
        <f>(D385+C386)*(1+'Early Retirement'!$E$18)</f>
        <v>104858225.99570398</v>
      </c>
      <c r="E386" s="48">
        <f>E385*(1+'Early Retirement'!$E$17)</f>
        <v>42345280.057029352</v>
      </c>
      <c r="G386" s="45" t="e">
        <f t="shared" si="22"/>
        <v>#N/A</v>
      </c>
      <c r="H386" s="48" t="e">
        <f t="shared" si="23"/>
        <v>#N/A</v>
      </c>
      <c r="I386" s="48" t="e">
        <f t="shared" si="24"/>
        <v>#N/A</v>
      </c>
    </row>
    <row r="387" spans="1:9">
      <c r="A387" s="44">
        <v>386</v>
      </c>
      <c r="B387" s="45">
        <f t="shared" si="26"/>
        <v>54424</v>
      </c>
      <c r="C387" s="48">
        <f>IF(MOD(A387-1,12)=0,C386*(1+'Early Retirement'!$D$17),C386)</f>
        <v>35109.081505148155</v>
      </c>
      <c r="D387" s="48">
        <f>(D386+C387)*(1+'Early Retirement'!$E$18)</f>
        <v>106122151.78308497</v>
      </c>
      <c r="E387" s="48">
        <f>E386*(1+'Early Retirement'!$E$17)</f>
        <v>42560753.187777027</v>
      </c>
      <c r="G387" s="45" t="e">
        <f t="shared" ref="G387:G450" si="27">IF(OR(D387&lt;E387,AND(D387&gt;E387,D386&lt;E386)),B387,#N/A)</f>
        <v>#N/A</v>
      </c>
      <c r="H387" s="48" t="e">
        <f t="shared" ref="H387:H450" si="28">IF(OR(D387&lt;E387,AND(D387&gt;E387,D386&lt;E386)),D387,#N/A)</f>
        <v>#N/A</v>
      </c>
      <c r="I387" s="48" t="e">
        <f t="shared" ref="I387:I450" si="29">IF(OR(D387&lt;E387,AND(D387&gt;E387,D386&lt;E386)),E387,#N/A)</f>
        <v>#N/A</v>
      </c>
    </row>
    <row r="388" spans="1:9">
      <c r="A388" s="44">
        <v>387</v>
      </c>
      <c r="B388" s="45">
        <f t="shared" si="26"/>
        <v>54455</v>
      </c>
      <c r="C388" s="48">
        <f>IF(MOD(A388-1,12)=0,C387*(1+'Early Retirement'!$D$17),C387)</f>
        <v>35109.081505148155</v>
      </c>
      <c r="D388" s="48">
        <f>(D387+C388)*(1+'Early Retirement'!$E$18)</f>
        <v>107400884.356058</v>
      </c>
      <c r="E388" s="48">
        <f>E387*(1+'Early Retirement'!$E$17)</f>
        <v>42777322.749343239</v>
      </c>
      <c r="G388" s="45" t="e">
        <f t="shared" si="27"/>
        <v>#N/A</v>
      </c>
      <c r="H388" s="48" t="e">
        <f t="shared" si="28"/>
        <v>#N/A</v>
      </c>
      <c r="I388" s="48" t="e">
        <f t="shared" si="29"/>
        <v>#N/A</v>
      </c>
    </row>
    <row r="389" spans="1:9">
      <c r="A389" s="44">
        <v>388</v>
      </c>
      <c r="B389" s="45">
        <f t="shared" si="26"/>
        <v>54483</v>
      </c>
      <c r="C389" s="48">
        <f>IF(MOD(A389-1,12)=0,C388*(1+'Early Retirement'!$D$17),C388)</f>
        <v>35109.081505148155</v>
      </c>
      <c r="D389" s="48">
        <f>(D388+C389)*(1+'Early Retirement'!$E$18)</f>
        <v>108694597.17488612</v>
      </c>
      <c r="E389" s="48">
        <f>E388*(1+'Early Retirement'!$E$17)</f>
        <v>42994994.320894808</v>
      </c>
      <c r="G389" s="45" t="e">
        <f t="shared" si="27"/>
        <v>#N/A</v>
      </c>
      <c r="H389" s="48" t="e">
        <f t="shared" si="28"/>
        <v>#N/A</v>
      </c>
      <c r="I389" s="48" t="e">
        <f t="shared" si="29"/>
        <v>#N/A</v>
      </c>
    </row>
    <row r="390" spans="1:9">
      <c r="A390" s="44">
        <v>389</v>
      </c>
      <c r="B390" s="45">
        <f t="shared" si="26"/>
        <v>54514</v>
      </c>
      <c r="C390" s="48">
        <f>IF(MOD(A390-1,12)=0,C389*(1+'Early Retirement'!$D$17),C389)</f>
        <v>35109.081505148155</v>
      </c>
      <c r="D390" s="48">
        <f>(D389+C390)*(1+'Early Retirement'!$E$18)</f>
        <v>110003465.73190495</v>
      </c>
      <c r="E390" s="48">
        <f>E389*(1+'Early Retirement'!$E$17)</f>
        <v>43213773.509988017</v>
      </c>
      <c r="G390" s="45" t="e">
        <f t="shared" si="27"/>
        <v>#N/A</v>
      </c>
      <c r="H390" s="48" t="e">
        <f t="shared" si="28"/>
        <v>#N/A</v>
      </c>
      <c r="I390" s="48" t="e">
        <f t="shared" si="29"/>
        <v>#N/A</v>
      </c>
    </row>
    <row r="391" spans="1:9">
      <c r="A391" s="44">
        <v>390</v>
      </c>
      <c r="B391" s="45">
        <f t="shared" si="26"/>
        <v>54544</v>
      </c>
      <c r="C391" s="48">
        <f>IF(MOD(A391-1,12)=0,C390*(1+'Early Retirement'!$D$17),C390)</f>
        <v>35109.081505148155</v>
      </c>
      <c r="D391" s="48">
        <f>(D390+C391)*(1+'Early Retirement'!$E$18)</f>
        <v>111327667.57532828</v>
      </c>
      <c r="E391" s="48">
        <f>E390*(1+'Early Retirement'!$E$17)</f>
        <v>43433665.952713102</v>
      </c>
      <c r="G391" s="45" t="e">
        <f t="shared" si="27"/>
        <v>#N/A</v>
      </c>
      <c r="H391" s="48" t="e">
        <f t="shared" si="28"/>
        <v>#N/A</v>
      </c>
      <c r="I391" s="48" t="e">
        <f t="shared" si="29"/>
        <v>#N/A</v>
      </c>
    </row>
    <row r="392" spans="1:9">
      <c r="A392" s="44">
        <v>391</v>
      </c>
      <c r="B392" s="45">
        <f t="shared" si="26"/>
        <v>54575</v>
      </c>
      <c r="C392" s="48">
        <f>IF(MOD(A392-1,12)=0,C391*(1+'Early Retirement'!$D$17),C391)</f>
        <v>35109.081505148155</v>
      </c>
      <c r="D392" s="48">
        <f>(D391+C392)*(1+'Early Retirement'!$E$18)</f>
        <v>112667382.33333242</v>
      </c>
      <c r="E392" s="48">
        <f>E391*(1+'Early Retirement'!$E$17)</f>
        <v>43654677.313839436</v>
      </c>
      <c r="G392" s="45" t="e">
        <f t="shared" si="27"/>
        <v>#N/A</v>
      </c>
      <c r="H392" s="48" t="e">
        <f t="shared" si="28"/>
        <v>#N/A</v>
      </c>
      <c r="I392" s="48" t="e">
        <f t="shared" si="29"/>
        <v>#N/A</v>
      </c>
    </row>
    <row r="393" spans="1:9">
      <c r="A393" s="44">
        <v>392</v>
      </c>
      <c r="B393" s="45">
        <f t="shared" si="26"/>
        <v>54605</v>
      </c>
      <c r="C393" s="48">
        <f>IF(MOD(A393-1,12)=0,C392*(1+'Early Retirement'!$D$17),C392)</f>
        <v>35109.081505148155</v>
      </c>
      <c r="D393" s="48">
        <f>(D392+C393)*(1+'Early Retirement'!$E$18)</f>
        <v>114022791.73842289</v>
      </c>
      <c r="E393" s="48">
        <f>E392*(1+'Early Retirement'!$E$17)</f>
        <v>43876813.286961451</v>
      </c>
      <c r="G393" s="45" t="e">
        <f t="shared" si="27"/>
        <v>#N/A</v>
      </c>
      <c r="H393" s="48" t="e">
        <f t="shared" si="28"/>
        <v>#N/A</v>
      </c>
      <c r="I393" s="48" t="e">
        <f t="shared" si="29"/>
        <v>#N/A</v>
      </c>
    </row>
    <row r="394" spans="1:9">
      <c r="A394" s="44">
        <v>393</v>
      </c>
      <c r="B394" s="45">
        <f t="shared" si="26"/>
        <v>54636</v>
      </c>
      <c r="C394" s="48">
        <f>IF(MOD(A394-1,12)=0,C393*(1+'Early Retirement'!$D$17),C393)</f>
        <v>35109.081505148155</v>
      </c>
      <c r="D394" s="48">
        <f>(D393+C394)*(1+'Early Retirement'!$E$18)</f>
        <v>115394079.65208636</v>
      </c>
      <c r="E394" s="48">
        <f>E393*(1+'Early Retirement'!$E$17)</f>
        <v>44100079.594645329</v>
      </c>
      <c r="G394" s="45" t="e">
        <f t="shared" si="27"/>
        <v>#N/A</v>
      </c>
      <c r="H394" s="48" t="e">
        <f t="shared" si="28"/>
        <v>#N/A</v>
      </c>
      <c r="I394" s="48" t="e">
        <f t="shared" si="29"/>
        <v>#N/A</v>
      </c>
    </row>
    <row r="395" spans="1:9">
      <c r="A395" s="44">
        <v>394</v>
      </c>
      <c r="B395" s="45">
        <f t="shared" si="26"/>
        <v>54667</v>
      </c>
      <c r="C395" s="48">
        <f>IF(MOD(A395-1,12)=0,C394*(1+'Early Retirement'!$D$17),C394)</f>
        <v>35109.081505148155</v>
      </c>
      <c r="D395" s="48">
        <f>(D394+C395)*(1+'Early Retirement'!$E$18)</f>
        <v>116781432.08973162</v>
      </c>
      <c r="E395" s="48">
        <f>E394*(1+'Early Retirement'!$E$17)</f>
        <v>44324481.98857642</v>
      </c>
      <c r="G395" s="45" t="e">
        <f t="shared" si="27"/>
        <v>#N/A</v>
      </c>
      <c r="H395" s="48" t="e">
        <f t="shared" si="28"/>
        <v>#N/A</v>
      </c>
      <c r="I395" s="48" t="e">
        <f t="shared" si="29"/>
        <v>#N/A</v>
      </c>
    </row>
    <row r="396" spans="1:9">
      <c r="A396" s="44">
        <v>395</v>
      </c>
      <c r="B396" s="45">
        <f t="shared" si="26"/>
        <v>54697</v>
      </c>
      <c r="C396" s="48">
        <f>IF(MOD(A396-1,12)=0,C395*(1+'Early Retirement'!$D$17),C395)</f>
        <v>35109.081505148155</v>
      </c>
      <c r="D396" s="48">
        <f>(D395+C396)*(1+'Early Retirement'!$E$18)</f>
        <v>118185037.24592245</v>
      </c>
      <c r="E396" s="48">
        <f>E395*(1+'Early Retirement'!$E$17)</f>
        <v>44550026.249707408</v>
      </c>
      <c r="G396" s="45" t="e">
        <f t="shared" si="27"/>
        <v>#N/A</v>
      </c>
      <c r="H396" s="48" t="e">
        <f t="shared" si="28"/>
        <v>#N/A</v>
      </c>
      <c r="I396" s="48" t="e">
        <f t="shared" si="29"/>
        <v>#N/A</v>
      </c>
    </row>
    <row r="397" spans="1:9">
      <c r="A397" s="44">
        <v>396</v>
      </c>
      <c r="B397" s="45">
        <f t="shared" si="26"/>
        <v>54728</v>
      </c>
      <c r="C397" s="48">
        <f>IF(MOD(A397-1,12)=0,C396*(1+'Early Retirement'!$D$17),C396)</f>
        <v>35109.081505148155</v>
      </c>
      <c r="D397" s="48">
        <f>(D396+C397)*(1+'Early Retirement'!$E$18)</f>
        <v>119605085.51990633</v>
      </c>
      <c r="E397" s="48">
        <f>E396*(1+'Early Retirement'!$E$17)</f>
        <v>44776718.18840725</v>
      </c>
      <c r="G397" s="45" t="e">
        <f t="shared" si="27"/>
        <v>#N/A</v>
      </c>
      <c r="H397" s="48" t="e">
        <f t="shared" si="28"/>
        <v>#N/A</v>
      </c>
      <c r="I397" s="48" t="e">
        <f t="shared" si="29"/>
        <v>#N/A</v>
      </c>
    </row>
    <row r="398" spans="1:9">
      <c r="A398" s="44">
        <v>397</v>
      </c>
      <c r="B398" s="45">
        <f t="shared" si="26"/>
        <v>54758</v>
      </c>
      <c r="C398" s="48">
        <f>IF(MOD(A398-1,12)=0,C397*(1+'Early Retirement'!$D$17),C397)</f>
        <v>37313.931823671461</v>
      </c>
      <c r="D398" s="48">
        <f>(D397+C398)*(1+'Early Retirement'!$E$18)</f>
        <v>121044000.22139892</v>
      </c>
      <c r="E398" s="48">
        <f>E397*(1+'Early Retirement'!$E$17)</f>
        <v>45004563.644610837</v>
      </c>
      <c r="G398" s="45" t="e">
        <f t="shared" si="27"/>
        <v>#N/A</v>
      </c>
      <c r="H398" s="48" t="e">
        <f t="shared" si="28"/>
        <v>#N/A</v>
      </c>
      <c r="I398" s="48" t="e">
        <f t="shared" si="29"/>
        <v>#N/A</v>
      </c>
    </row>
    <row r="399" spans="1:9">
      <c r="A399" s="44">
        <v>398</v>
      </c>
      <c r="B399" s="45">
        <f t="shared" si="26"/>
        <v>54789</v>
      </c>
      <c r="C399" s="48">
        <f>IF(MOD(A399-1,12)=0,C398*(1+'Early Retirement'!$D$17),C398)</f>
        <v>37313.931823671461</v>
      </c>
      <c r="D399" s="48">
        <f>(D398+C399)*(1+'Early Retirement'!$E$18)</f>
        <v>122499771.68907426</v>
      </c>
      <c r="E399" s="48">
        <f>E398*(1+'Early Retirement'!$E$17)</f>
        <v>45233568.487969466</v>
      </c>
      <c r="G399" s="45" t="e">
        <f t="shared" si="27"/>
        <v>#N/A</v>
      </c>
      <c r="H399" s="48" t="e">
        <f t="shared" si="28"/>
        <v>#N/A</v>
      </c>
      <c r="I399" s="48" t="e">
        <f t="shared" si="29"/>
        <v>#N/A</v>
      </c>
    </row>
    <row r="400" spans="1:9">
      <c r="A400" s="44">
        <v>399</v>
      </c>
      <c r="B400" s="45">
        <f t="shared" si="26"/>
        <v>54820</v>
      </c>
      <c r="C400" s="48">
        <f>IF(MOD(A400-1,12)=0,C399*(1+'Early Retirement'!$D$17),C399)</f>
        <v>37313.931823671461</v>
      </c>
      <c r="D400" s="48">
        <f>(D399+C400)*(1+'Early Retirement'!$E$18)</f>
        <v>123972597.39854771</v>
      </c>
      <c r="E400" s="48">
        <f>E399*(1+'Early Retirement'!$E$17)</f>
        <v>45463738.618002042</v>
      </c>
      <c r="G400" s="45" t="e">
        <f t="shared" si="27"/>
        <v>#N/A</v>
      </c>
      <c r="H400" s="48" t="e">
        <f t="shared" si="28"/>
        <v>#N/A</v>
      </c>
      <c r="I400" s="48" t="e">
        <f t="shared" si="29"/>
        <v>#N/A</v>
      </c>
    </row>
    <row r="401" spans="1:9">
      <c r="A401" s="44">
        <v>400</v>
      </c>
      <c r="B401" s="45">
        <f t="shared" si="26"/>
        <v>54848</v>
      </c>
      <c r="C401" s="48">
        <f>IF(MOD(A401-1,12)=0,C400*(1+'Early Retirement'!$D$17),C400)</f>
        <v>37313.931823671461</v>
      </c>
      <c r="D401" s="48">
        <f>(D400+C401)*(1+'Early Retirement'!$E$18)</f>
        <v>125462677.13884507</v>
      </c>
      <c r="E401" s="48">
        <f>E400*(1+'Early Retirement'!$E$17)</f>
        <v>45695079.964247048</v>
      </c>
      <c r="G401" s="45" t="e">
        <f t="shared" si="27"/>
        <v>#N/A</v>
      </c>
      <c r="H401" s="48" t="e">
        <f t="shared" si="28"/>
        <v>#N/A</v>
      </c>
      <c r="I401" s="48" t="e">
        <f t="shared" si="29"/>
        <v>#N/A</v>
      </c>
    </row>
    <row r="402" spans="1:9">
      <c r="A402" s="44">
        <v>401</v>
      </c>
      <c r="B402" s="45">
        <f t="shared" si="26"/>
        <v>54879</v>
      </c>
      <c r="C402" s="48">
        <f>IF(MOD(A402-1,12)=0,C401*(1+'Early Retirement'!$D$17),C401)</f>
        <v>37313.931823671461</v>
      </c>
      <c r="D402" s="48">
        <f>(D401+C402)*(1+'Early Retirement'!$E$18)</f>
        <v>126970213.03950396</v>
      </c>
      <c r="E402" s="48">
        <f>E401*(1+'Early Retirement'!$E$17)</f>
        <v>45927598.486415312</v>
      </c>
      <c r="G402" s="45" t="e">
        <f t="shared" si="27"/>
        <v>#N/A</v>
      </c>
      <c r="H402" s="48" t="e">
        <f t="shared" si="28"/>
        <v>#N/A</v>
      </c>
      <c r="I402" s="48" t="e">
        <f t="shared" si="29"/>
        <v>#N/A</v>
      </c>
    </row>
    <row r="403" spans="1:9">
      <c r="A403" s="44">
        <v>402</v>
      </c>
      <c r="B403" s="45">
        <f t="shared" si="26"/>
        <v>54909</v>
      </c>
      <c r="C403" s="48">
        <f>IF(MOD(A403-1,12)=0,C402*(1+'Early Retirement'!$D$17),C402)</f>
        <v>37313.931823671461</v>
      </c>
      <c r="D403" s="48">
        <f>(D402+C403)*(1+'Early Retirement'!$E$18)</f>
        <v>128495409.59799278</v>
      </c>
      <c r="E403" s="48">
        <f>E402*(1+'Early Retirement'!$E$17)</f>
        <v>46161300.174543537</v>
      </c>
      <c r="G403" s="45" t="e">
        <f t="shared" si="27"/>
        <v>#N/A</v>
      </c>
      <c r="H403" s="48" t="e">
        <f t="shared" si="28"/>
        <v>#N/A</v>
      </c>
      <c r="I403" s="48" t="e">
        <f t="shared" si="29"/>
        <v>#N/A</v>
      </c>
    </row>
    <row r="404" spans="1:9">
      <c r="A404" s="44">
        <v>403</v>
      </c>
      <c r="B404" s="45">
        <f t="shared" si="26"/>
        <v>54940</v>
      </c>
      <c r="C404" s="48">
        <f>IF(MOD(A404-1,12)=0,C403*(1+'Early Retirement'!$D$17),C403)</f>
        <v>37313.931823671461</v>
      </c>
      <c r="D404" s="48">
        <f>(D403+C404)*(1+'Early Retirement'!$E$18)</f>
        <v>130038473.70745073</v>
      </c>
      <c r="E404" s="48">
        <f>E403*(1+'Early Retirement'!$E$17)</f>
        <v>46396191.049148604</v>
      </c>
      <c r="G404" s="45" t="e">
        <f t="shared" si="27"/>
        <v>#N/A</v>
      </c>
      <c r="H404" s="48" t="e">
        <f t="shared" si="28"/>
        <v>#N/A</v>
      </c>
      <c r="I404" s="48" t="e">
        <f t="shared" si="29"/>
        <v>#N/A</v>
      </c>
    </row>
    <row r="405" spans="1:9">
      <c r="A405" s="44">
        <v>404</v>
      </c>
      <c r="B405" s="45">
        <f t="shared" si="26"/>
        <v>54970</v>
      </c>
      <c r="C405" s="48">
        <f>IF(MOD(A405-1,12)=0,C404*(1+'Early Retirement'!$D$17),C404)</f>
        <v>37313.931823671461</v>
      </c>
      <c r="D405" s="48">
        <f>(D404+C405)*(1+'Early Retirement'!$E$18)</f>
        <v>131599614.684753</v>
      </c>
      <c r="E405" s="48">
        <f>E404*(1+'Early Retirement'!$E$17)</f>
        <v>46632277.161382683</v>
      </c>
      <c r="G405" s="45" t="e">
        <f t="shared" si="27"/>
        <v>#N/A</v>
      </c>
      <c r="H405" s="48" t="e">
        <f t="shared" si="28"/>
        <v>#N/A</v>
      </c>
      <c r="I405" s="48" t="e">
        <f t="shared" si="29"/>
        <v>#N/A</v>
      </c>
    </row>
    <row r="406" spans="1:9">
      <c r="A406" s="44">
        <v>405</v>
      </c>
      <c r="B406" s="45">
        <f t="shared" si="26"/>
        <v>55001</v>
      </c>
      <c r="C406" s="48">
        <f>IF(MOD(A406-1,12)=0,C405*(1+'Early Retirement'!$D$17),C405)</f>
        <v>37313.931823671461</v>
      </c>
      <c r="D406" s="48">
        <f>(D405+C406)*(1+'Early Retirement'!$E$18)</f>
        <v>133179044.29890454</v>
      </c>
      <c r="E406" s="48">
        <f>E405*(1+'Early Retirement'!$E$17)</f>
        <v>46869564.593189113</v>
      </c>
      <c r="G406" s="45" t="e">
        <f t="shared" si="27"/>
        <v>#N/A</v>
      </c>
      <c r="H406" s="48" t="e">
        <f t="shared" si="28"/>
        <v>#N/A</v>
      </c>
      <c r="I406" s="48" t="e">
        <f t="shared" si="29"/>
        <v>#N/A</v>
      </c>
    </row>
    <row r="407" spans="1:9">
      <c r="A407" s="44">
        <v>406</v>
      </c>
      <c r="B407" s="45">
        <f t="shared" si="26"/>
        <v>55032</v>
      </c>
      <c r="C407" s="48">
        <f>IF(MOD(A407-1,12)=0,C406*(1+'Early Retirement'!$D$17),C406)</f>
        <v>37313.931823671461</v>
      </c>
      <c r="D407" s="48">
        <f>(D406+C407)*(1+'Early Retirement'!$E$18)</f>
        <v>134776976.79976663</v>
      </c>
      <c r="E407" s="48">
        <f>E406*(1+'Early Retirement'!$E$17)</f>
        <v>47108059.457459077</v>
      </c>
      <c r="G407" s="45" t="e">
        <f t="shared" si="27"/>
        <v>#N/A</v>
      </c>
      <c r="H407" s="48" t="e">
        <f t="shared" si="28"/>
        <v>#N/A</v>
      </c>
      <c r="I407" s="48" t="e">
        <f t="shared" si="29"/>
        <v>#N/A</v>
      </c>
    </row>
    <row r="408" spans="1:9">
      <c r="A408" s="44">
        <v>407</v>
      </c>
      <c r="B408" s="45">
        <f t="shared" si="26"/>
        <v>55062</v>
      </c>
      <c r="C408" s="48">
        <f>IF(MOD(A408-1,12)=0,C407*(1+'Early Retirement'!$D$17),C407)</f>
        <v>37313.931823671461</v>
      </c>
      <c r="D408" s="48">
        <f>(D407+C408)*(1+'Early Retirement'!$E$18)</f>
        <v>136393628.94711983</v>
      </c>
      <c r="E408" s="48">
        <f>E407*(1+'Early Retirement'!$E$17)</f>
        <v>47347767.89818909</v>
      </c>
      <c r="G408" s="45" t="e">
        <f t="shared" si="27"/>
        <v>#N/A</v>
      </c>
      <c r="H408" s="48" t="e">
        <f t="shared" si="28"/>
        <v>#N/A</v>
      </c>
      <c r="I408" s="48" t="e">
        <f t="shared" si="29"/>
        <v>#N/A</v>
      </c>
    </row>
    <row r="409" spans="1:9">
      <c r="A409" s="44">
        <v>408</v>
      </c>
      <c r="B409" s="45">
        <f t="shared" si="26"/>
        <v>55093</v>
      </c>
      <c r="C409" s="48">
        <f>IF(MOD(A409-1,12)=0,C408*(1+'Early Retirement'!$D$17),C408)</f>
        <v>37313.931823671461</v>
      </c>
      <c r="D409" s="48">
        <f>(D408+C409)*(1+'Early Retirement'!$E$18)</f>
        <v>138029220.04006758</v>
      </c>
      <c r="E409" s="48">
        <f>E408*(1+'Early Retirement'!$E$17)</f>
        <v>47588696.090639278</v>
      </c>
      <c r="G409" s="45" t="e">
        <f t="shared" si="27"/>
        <v>#N/A</v>
      </c>
      <c r="H409" s="48" t="e">
        <f t="shared" si="28"/>
        <v>#N/A</v>
      </c>
      <c r="I409" s="48" t="e">
        <f t="shared" si="29"/>
        <v>#N/A</v>
      </c>
    </row>
    <row r="410" spans="1:9">
      <c r="A410" s="44">
        <v>409</v>
      </c>
      <c r="B410" s="45">
        <f t="shared" si="26"/>
        <v>55123</v>
      </c>
      <c r="C410" s="48">
        <f>IF(MOD(A410-1,12)=0,C409*(1+'Early Retirement'!$D$17),C409)</f>
        <v>39657.246742198025</v>
      </c>
      <c r="D410" s="48">
        <f>(D409+C410)*(1+'Early Retirement'!$E$18)</f>
        <v>139686342.71344218</v>
      </c>
      <c r="E410" s="48">
        <f>E409*(1+'Early Retirement'!$E$17)</f>
        <v>47830850.24149245</v>
      </c>
      <c r="G410" s="45" t="e">
        <f t="shared" si="27"/>
        <v>#N/A</v>
      </c>
      <c r="H410" s="48" t="e">
        <f t="shared" si="28"/>
        <v>#N/A</v>
      </c>
      <c r="I410" s="48" t="e">
        <f t="shared" si="29"/>
        <v>#N/A</v>
      </c>
    </row>
    <row r="411" spans="1:9">
      <c r="A411" s="44">
        <v>410</v>
      </c>
      <c r="B411" s="45">
        <f t="shared" si="26"/>
        <v>55154</v>
      </c>
      <c r="C411" s="48">
        <f>IF(MOD(A411-1,12)=0,C410*(1+'Early Retirement'!$D$17),C410)</f>
        <v>39657.246742198025</v>
      </c>
      <c r="D411" s="48">
        <f>(D410+C411)*(1+'Early Retirement'!$E$18)</f>
        <v>141362878.44126135</v>
      </c>
      <c r="E411" s="48">
        <f>E410*(1+'Early Retirement'!$E$17)</f>
        <v>48074236.589014001</v>
      </c>
      <c r="G411" s="45" t="e">
        <f t="shared" si="27"/>
        <v>#N/A</v>
      </c>
      <c r="H411" s="48" t="e">
        <f t="shared" si="28"/>
        <v>#N/A</v>
      </c>
      <c r="I411" s="48" t="e">
        <f t="shared" si="29"/>
        <v>#N/A</v>
      </c>
    </row>
    <row r="412" spans="1:9">
      <c r="A412" s="44">
        <v>411</v>
      </c>
      <c r="B412" s="45">
        <f t="shared" si="26"/>
        <v>55185</v>
      </c>
      <c r="C412" s="48">
        <f>IF(MOD(A412-1,12)=0,C411*(1+'Early Retirement'!$D$17),C411)</f>
        <v>39657.246742198025</v>
      </c>
      <c r="D412" s="48">
        <f>(D411+C412)*(1+'Early Retirement'!$E$18)</f>
        <v>143059054.64584512</v>
      </c>
      <c r="E412" s="48">
        <f>E411*(1+'Early Retirement'!$E$17)</f>
        <v>48318861.403212622</v>
      </c>
      <c r="G412" s="45" t="e">
        <f t="shared" si="27"/>
        <v>#N/A</v>
      </c>
      <c r="H412" s="48" t="e">
        <f t="shared" si="28"/>
        <v>#N/A</v>
      </c>
      <c r="I412" s="48" t="e">
        <f t="shared" si="29"/>
        <v>#N/A</v>
      </c>
    </row>
    <row r="413" spans="1:9">
      <c r="A413" s="44">
        <v>412</v>
      </c>
      <c r="B413" s="45">
        <f t="shared" si="26"/>
        <v>55213</v>
      </c>
      <c r="C413" s="48">
        <f>IF(MOD(A413-1,12)=0,C412*(1+'Early Retirement'!$D$17),C412)</f>
        <v>39657.246742198025</v>
      </c>
      <c r="D413" s="48">
        <f>(D412+C413)*(1+'Early Retirement'!$E$18)</f>
        <v>144775101.41374701</v>
      </c>
      <c r="E413" s="48">
        <f>E412*(1+'Early Retirement'!$E$17)</f>
        <v>48564730.986001812</v>
      </c>
      <c r="G413" s="45" t="e">
        <f t="shared" si="27"/>
        <v>#N/A</v>
      </c>
      <c r="H413" s="48" t="e">
        <f t="shared" si="28"/>
        <v>#N/A</v>
      </c>
      <c r="I413" s="48" t="e">
        <f t="shared" si="29"/>
        <v>#N/A</v>
      </c>
    </row>
    <row r="414" spans="1:9">
      <c r="A414" s="44">
        <v>413</v>
      </c>
      <c r="B414" s="45">
        <f t="shared" si="26"/>
        <v>55244</v>
      </c>
      <c r="C414" s="48">
        <f>IF(MOD(A414-1,12)=0,C413*(1+'Early Retirement'!$D$17),C413)</f>
        <v>39657.246742198025</v>
      </c>
      <c r="D414" s="48">
        <f>(D413+C414)*(1+'Early Retirement'!$E$18)</f>
        <v>146511251.52696544</v>
      </c>
      <c r="E414" s="48">
        <f>E413*(1+'Early Retirement'!$E$17)</f>
        <v>48811851.671362244</v>
      </c>
      <c r="G414" s="45" t="e">
        <f t="shared" si="27"/>
        <v>#N/A</v>
      </c>
      <c r="H414" s="48" t="e">
        <f t="shared" si="28"/>
        <v>#N/A</v>
      </c>
      <c r="I414" s="48" t="e">
        <f t="shared" si="29"/>
        <v>#N/A</v>
      </c>
    </row>
    <row r="415" spans="1:9">
      <c r="A415" s="44">
        <v>414</v>
      </c>
      <c r="B415" s="45">
        <f t="shared" si="26"/>
        <v>55274</v>
      </c>
      <c r="C415" s="48">
        <f>IF(MOD(A415-1,12)=0,C414*(1+'Early Retirement'!$D$17),C414)</f>
        <v>39657.246742198025</v>
      </c>
      <c r="D415" s="48">
        <f>(D414+C415)*(1+'Early Retirement'!$E$18)</f>
        <v>148267740.49452063</v>
      </c>
      <c r="E415" s="48">
        <f>E414*(1+'Early Retirement'!$E$17)</f>
        <v>49060229.825504921</v>
      </c>
      <c r="G415" s="45" t="e">
        <f t="shared" si="27"/>
        <v>#N/A</v>
      </c>
      <c r="H415" s="48" t="e">
        <f t="shared" si="28"/>
        <v>#N/A</v>
      </c>
      <c r="I415" s="48" t="e">
        <f t="shared" si="29"/>
        <v>#N/A</v>
      </c>
    </row>
    <row r="416" spans="1:9">
      <c r="A416" s="44">
        <v>415</v>
      </c>
      <c r="B416" s="45">
        <f t="shared" si="26"/>
        <v>55305</v>
      </c>
      <c r="C416" s="48">
        <f>IF(MOD(A416-1,12)=0,C415*(1+'Early Retirement'!$D$17),C415)</f>
        <v>39657.246742198025</v>
      </c>
      <c r="D416" s="48">
        <f>(D415+C416)*(1+'Early Retirement'!$E$18)</f>
        <v>150044806.58440137</v>
      </c>
      <c r="E416" s="48">
        <f>E415*(1+'Early Retirement'!$E$17)</f>
        <v>49309871.847035185</v>
      </c>
      <c r="G416" s="45" t="e">
        <f t="shared" si="27"/>
        <v>#N/A</v>
      </c>
      <c r="H416" s="48" t="e">
        <f t="shared" si="28"/>
        <v>#N/A</v>
      </c>
      <c r="I416" s="48" t="e">
        <f t="shared" si="29"/>
        <v>#N/A</v>
      </c>
    </row>
    <row r="417" spans="1:9">
      <c r="A417" s="44">
        <v>416</v>
      </c>
      <c r="B417" s="45">
        <f t="shared" si="26"/>
        <v>55335</v>
      </c>
      <c r="C417" s="48">
        <f>IF(MOD(A417-1,12)=0,C416*(1+'Early Retirement'!$D$17),C416)</f>
        <v>39657.246742198025</v>
      </c>
      <c r="D417" s="48">
        <f>(D416+C417)*(1+'Early Retirement'!$E$18)</f>
        <v>151842690.85588613</v>
      </c>
      <c r="E417" s="48">
        <f>E416*(1+'Early Retirement'!$E$17)</f>
        <v>49560784.167117566</v>
      </c>
      <c r="G417" s="45" t="e">
        <f t="shared" si="27"/>
        <v>#N/A</v>
      </c>
      <c r="H417" s="48" t="e">
        <f t="shared" si="28"/>
        <v>#N/A</v>
      </c>
      <c r="I417" s="48" t="e">
        <f t="shared" si="29"/>
        <v>#N/A</v>
      </c>
    </row>
    <row r="418" spans="1:9">
      <c r="A418" s="44">
        <v>417</v>
      </c>
      <c r="B418" s="45">
        <f t="shared" si="26"/>
        <v>55366</v>
      </c>
      <c r="C418" s="48">
        <f>IF(MOD(A418-1,12)=0,C417*(1+'Early Retirement'!$D$17),C417)</f>
        <v>39657.246742198025</v>
      </c>
      <c r="D418" s="48">
        <f>(D417+C418)*(1+'Early Retirement'!$E$18)</f>
        <v>153661637.19224286</v>
      </c>
      <c r="E418" s="48">
        <f>E417*(1+'Early Retirement'!$E$17)</f>
        <v>49812973.249641441</v>
      </c>
      <c r="G418" s="45" t="e">
        <f t="shared" si="27"/>
        <v>#N/A</v>
      </c>
      <c r="H418" s="48" t="e">
        <f t="shared" si="28"/>
        <v>#N/A</v>
      </c>
      <c r="I418" s="48" t="e">
        <f t="shared" si="29"/>
        <v>#N/A</v>
      </c>
    </row>
    <row r="419" spans="1:9">
      <c r="A419" s="44">
        <v>418</v>
      </c>
      <c r="B419" s="45">
        <f t="shared" si="26"/>
        <v>55397</v>
      </c>
      <c r="C419" s="48">
        <f>IF(MOD(A419-1,12)=0,C418*(1+'Early Retirement'!$D$17),C418)</f>
        <v>39657.246742198025</v>
      </c>
      <c r="D419" s="48">
        <f>(D418+C419)*(1+'Early Retirement'!$E$18)</f>
        <v>155501892.33381167</v>
      </c>
      <c r="E419" s="48">
        <f>E418*(1+'Early Retirement'!$E$17)</f>
        <v>50066445.591387562</v>
      </c>
      <c r="G419" s="45" t="e">
        <f t="shared" si="27"/>
        <v>#N/A</v>
      </c>
      <c r="H419" s="48" t="e">
        <f t="shared" si="28"/>
        <v>#N/A</v>
      </c>
      <c r="I419" s="48" t="e">
        <f t="shared" si="29"/>
        <v>#N/A</v>
      </c>
    </row>
    <row r="420" spans="1:9">
      <c r="A420" s="44">
        <v>419</v>
      </c>
      <c r="B420" s="45">
        <f t="shared" si="26"/>
        <v>55427</v>
      </c>
      <c r="C420" s="48">
        <f>IF(MOD(A420-1,12)=0,C419*(1+'Early Retirement'!$D$17),C419)</f>
        <v>39657.246742198025</v>
      </c>
      <c r="D420" s="48">
        <f>(D419+C420)*(1+'Early Retirement'!$E$18)</f>
        <v>157363705.9114753</v>
      </c>
      <c r="E420" s="48">
        <f>E419*(1+'Early Retirement'!$E$17)</f>
        <v>50321207.722195424</v>
      </c>
      <c r="G420" s="45" t="e">
        <f t="shared" si="27"/>
        <v>#N/A</v>
      </c>
      <c r="H420" s="48" t="e">
        <f t="shared" si="28"/>
        <v>#N/A</v>
      </c>
      <c r="I420" s="48" t="e">
        <f t="shared" si="29"/>
        <v>#N/A</v>
      </c>
    </row>
    <row r="421" spans="1:9">
      <c r="A421" s="44">
        <v>420</v>
      </c>
      <c r="B421" s="45">
        <f t="shared" si="26"/>
        <v>55458</v>
      </c>
      <c r="C421" s="48">
        <f>IF(MOD(A421-1,12)=0,C420*(1+'Early Retirement'!$D$17),C420)</f>
        <v>39657.246742198025</v>
      </c>
      <c r="D421" s="48">
        <f>(D420+C421)*(1+'Early Retirement'!$E$18)</f>
        <v>159247330.48052153</v>
      </c>
      <c r="E421" s="48">
        <f>E420*(1+'Early Retirement'!$E$17)</f>
        <v>50577266.205131486</v>
      </c>
      <c r="G421" s="45" t="e">
        <f t="shared" si="27"/>
        <v>#N/A</v>
      </c>
      <c r="H421" s="48" t="e">
        <f t="shared" si="28"/>
        <v>#N/A</v>
      </c>
      <c r="I421" s="48" t="e">
        <f t="shared" si="29"/>
        <v>#N/A</v>
      </c>
    </row>
    <row r="422" spans="1:9">
      <c r="A422" s="44">
        <v>421</v>
      </c>
      <c r="B422" s="45">
        <f t="shared" si="26"/>
        <v>55488</v>
      </c>
      <c r="C422" s="48">
        <f>IF(MOD(A422-1,12)=0,C421*(1+'Early Retirement'!$D$17),C421)</f>
        <v>42147.721837608064</v>
      </c>
      <c r="D422" s="48">
        <f>(D421+C422)*(1+'Early Retirement'!$E$18)</f>
        <v>161155541.20570657</v>
      </c>
      <c r="E422" s="48">
        <f>E421*(1+'Early Retirement'!$E$17)</f>
        <v>50834627.636658236</v>
      </c>
      <c r="G422" s="45" t="e">
        <f t="shared" si="27"/>
        <v>#N/A</v>
      </c>
      <c r="H422" s="48" t="e">
        <f t="shared" si="28"/>
        <v>#N/A</v>
      </c>
      <c r="I422" s="48" t="e">
        <f t="shared" si="29"/>
        <v>#N/A</v>
      </c>
    </row>
    <row r="423" spans="1:9">
      <c r="A423" s="44">
        <v>422</v>
      </c>
      <c r="B423" s="45">
        <f t="shared" si="26"/>
        <v>55519</v>
      </c>
      <c r="C423" s="48">
        <f>IF(MOD(A423-1,12)=0,C422*(1+'Early Retirement'!$D$17),C422)</f>
        <v>42147.721837608064</v>
      </c>
      <c r="D423" s="48">
        <f>(D422+C423)*(1+'Early Retirement'!$E$18)</f>
        <v>163086106.46100274</v>
      </c>
      <c r="E423" s="48">
        <f>E422*(1+'Early Retirement'!$E$17)</f>
        <v>51093298.646804139</v>
      </c>
      <c r="G423" s="45" t="e">
        <f t="shared" si="27"/>
        <v>#N/A</v>
      </c>
      <c r="H423" s="48" t="e">
        <f t="shared" si="28"/>
        <v>#N/A</v>
      </c>
      <c r="I423" s="48" t="e">
        <f t="shared" si="29"/>
        <v>#N/A</v>
      </c>
    </row>
    <row r="424" spans="1:9">
      <c r="A424" s="44">
        <v>423</v>
      </c>
      <c r="B424" s="45">
        <f t="shared" si="26"/>
        <v>55550</v>
      </c>
      <c r="C424" s="48">
        <f>IF(MOD(A424-1,12)=0,C423*(1+'Early Retirement'!$D$17),C423)</f>
        <v>42147.721837608064</v>
      </c>
      <c r="D424" s="48">
        <f>(D423+C424)*(1+'Early Retirement'!$E$18)</f>
        <v>165039288.12787303</v>
      </c>
      <c r="E424" s="48">
        <f>E423*(1+'Early Retirement'!$E$17)</f>
        <v>51353285.899334431</v>
      </c>
      <c r="G424" s="45" t="e">
        <f t="shared" si="27"/>
        <v>#N/A</v>
      </c>
      <c r="H424" s="48" t="e">
        <f t="shared" si="28"/>
        <v>#N/A</v>
      </c>
      <c r="I424" s="48" t="e">
        <f t="shared" si="29"/>
        <v>#N/A</v>
      </c>
    </row>
    <row r="425" spans="1:9">
      <c r="A425" s="44">
        <v>424</v>
      </c>
      <c r="B425" s="45">
        <f t="shared" si="26"/>
        <v>55579</v>
      </c>
      <c r="C425" s="48">
        <f>IF(MOD(A425-1,12)=0,C424*(1+'Early Retirement'!$D$17),C424)</f>
        <v>42147.721837608064</v>
      </c>
      <c r="D425" s="48">
        <f>(D424+C425)*(1+'Early Retirement'!$E$18)</f>
        <v>167015351.15570012</v>
      </c>
      <c r="E425" s="48">
        <f>E424*(1+'Early Retirement'!$E$17)</f>
        <v>51614596.091922782</v>
      </c>
      <c r="G425" s="45" t="e">
        <f t="shared" si="27"/>
        <v>#N/A</v>
      </c>
      <c r="H425" s="48" t="e">
        <f t="shared" si="28"/>
        <v>#N/A</v>
      </c>
      <c r="I425" s="48" t="e">
        <f t="shared" si="29"/>
        <v>#N/A</v>
      </c>
    </row>
    <row r="426" spans="1:9">
      <c r="A426" s="44">
        <v>425</v>
      </c>
      <c r="B426" s="45">
        <f t="shared" si="26"/>
        <v>55610</v>
      </c>
      <c r="C426" s="48">
        <f>IF(MOD(A426-1,12)=0,C425*(1+'Early Retirement'!$D$17),C425)</f>
        <v>42147.721837608064</v>
      </c>
      <c r="D426" s="48">
        <f>(D425+C426)*(1+'Early Retirement'!$E$18)</f>
        <v>169014563.59772658</v>
      </c>
      <c r="E426" s="48">
        <f>E425*(1+'Early Retirement'!$E$17)</f>
        <v>51877235.956323847</v>
      </c>
      <c r="G426" s="45" t="e">
        <f t="shared" si="27"/>
        <v>#N/A</v>
      </c>
      <c r="H426" s="48" t="e">
        <f t="shared" si="28"/>
        <v>#N/A</v>
      </c>
      <c r="I426" s="48" t="e">
        <f t="shared" si="29"/>
        <v>#N/A</v>
      </c>
    </row>
    <row r="427" spans="1:9">
      <c r="A427" s="44">
        <v>426</v>
      </c>
      <c r="B427" s="45">
        <f t="shared" si="26"/>
        <v>55640</v>
      </c>
      <c r="C427" s="48">
        <f>IF(MOD(A427-1,12)=0,C426*(1+'Early Retirement'!$D$17),C426)</f>
        <v>42147.721837608064</v>
      </c>
      <c r="D427" s="48">
        <f>(D426+C427)*(1+'Early Retirement'!$E$18)</f>
        <v>171037196.64741653</v>
      </c>
      <c r="E427" s="48">
        <f>E426*(1+'Early Retirement'!$E$17)</f>
        <v>52141212.25854668</v>
      </c>
      <c r="G427" s="45" t="e">
        <f t="shared" si="27"/>
        <v>#N/A</v>
      </c>
      <c r="H427" s="48" t="e">
        <f t="shared" si="28"/>
        <v>#N/A</v>
      </c>
      <c r="I427" s="48" t="e">
        <f t="shared" si="29"/>
        <v>#N/A</v>
      </c>
    </row>
    <row r="428" spans="1:9">
      <c r="A428" s="44">
        <v>427</v>
      </c>
      <c r="B428" s="45">
        <f t="shared" si="26"/>
        <v>55671</v>
      </c>
      <c r="C428" s="48">
        <f>IF(MOD(A428-1,12)=0,C427*(1+'Early Retirement'!$D$17),C427)</f>
        <v>42147.721837608064</v>
      </c>
      <c r="D428" s="48">
        <f>(D427+C428)*(1+'Early Retirement'!$E$18)</f>
        <v>173083524.67524293</v>
      </c>
      <c r="E428" s="48">
        <f>E427*(1+'Early Retirement'!$E$17)</f>
        <v>52406531.799029045</v>
      </c>
      <c r="G428" s="45" t="e">
        <f t="shared" si="27"/>
        <v>#N/A</v>
      </c>
      <c r="H428" s="48" t="e">
        <f t="shared" si="28"/>
        <v>#N/A</v>
      </c>
      <c r="I428" s="48" t="e">
        <f t="shared" si="29"/>
        <v>#N/A</v>
      </c>
    </row>
    <row r="429" spans="1:9">
      <c r="A429" s="44">
        <v>428</v>
      </c>
      <c r="B429" s="45">
        <f t="shared" si="26"/>
        <v>55701</v>
      </c>
      <c r="C429" s="48">
        <f>IF(MOD(A429-1,12)=0,C428*(1+'Early Retirement'!$D$17),C428)</f>
        <v>42147.721837608064</v>
      </c>
      <c r="D429" s="48">
        <f>(D428+C429)*(1+'Early Retirement'!$E$18)</f>
        <v>175153825.2659061</v>
      </c>
      <c r="E429" s="48">
        <f>E428*(1+'Early Retirement'!$E$17)</f>
        <v>52673201.412812598</v>
      </c>
      <c r="G429" s="45" t="e">
        <f t="shared" si="27"/>
        <v>#N/A</v>
      </c>
      <c r="H429" s="48" t="e">
        <f t="shared" si="28"/>
        <v>#N/A</v>
      </c>
      <c r="I429" s="48" t="e">
        <f t="shared" si="29"/>
        <v>#N/A</v>
      </c>
    </row>
    <row r="430" spans="1:9">
      <c r="A430" s="44">
        <v>429</v>
      </c>
      <c r="B430" s="45">
        <f t="shared" si="26"/>
        <v>55732</v>
      </c>
      <c r="C430" s="48">
        <f>IF(MOD(A430-1,12)=0,C429*(1+'Early Retirement'!$D$17),C429)</f>
        <v>42147.721837608064</v>
      </c>
      <c r="D430" s="48">
        <f>(D429+C430)*(1+'Early Retirement'!$E$18)</f>
        <v>177248379.255988</v>
      </c>
      <c r="E430" s="48">
        <f>E429*(1+'Early Retirement'!$E$17)</f>
        <v>52941227.96971897</v>
      </c>
      <c r="G430" s="45" t="e">
        <f t="shared" si="27"/>
        <v>#N/A</v>
      </c>
      <c r="H430" s="48" t="e">
        <f t="shared" si="28"/>
        <v>#N/A</v>
      </c>
      <c r="I430" s="48" t="e">
        <f t="shared" si="29"/>
        <v>#N/A</v>
      </c>
    </row>
    <row r="431" spans="1:9">
      <c r="A431" s="44">
        <v>430</v>
      </c>
      <c r="B431" s="45">
        <f t="shared" si="26"/>
        <v>55763</v>
      </c>
      <c r="C431" s="48">
        <f>IF(MOD(A431-1,12)=0,C430*(1+'Early Retirement'!$D$17),C430)</f>
        <v>42147.721837608064</v>
      </c>
      <c r="D431" s="48">
        <f>(D430+C431)*(1+'Early Retirement'!$E$18)</f>
        <v>179367470.77204788</v>
      </c>
      <c r="E431" s="48">
        <f>E430*(1+'Early Retirement'!$E$17)</f>
        <v>53210618.374526747</v>
      </c>
      <c r="G431" s="45" t="e">
        <f t="shared" si="27"/>
        <v>#N/A</v>
      </c>
      <c r="H431" s="48" t="e">
        <f t="shared" si="28"/>
        <v>#N/A</v>
      </c>
      <c r="I431" s="48" t="e">
        <f t="shared" si="29"/>
        <v>#N/A</v>
      </c>
    </row>
    <row r="432" spans="1:9">
      <c r="A432" s="44">
        <v>431</v>
      </c>
      <c r="B432" s="45">
        <f t="shared" si="26"/>
        <v>55793</v>
      </c>
      <c r="C432" s="48">
        <f>IF(MOD(A432-1,12)=0,C431*(1+'Early Retirement'!$D$17),C431)</f>
        <v>42147.721837608064</v>
      </c>
      <c r="D432" s="48">
        <f>(D431+C432)*(1+'Early Retirement'!$E$18)</f>
        <v>181511387.26916394</v>
      </c>
      <c r="E432" s="48">
        <f>E431*(1+'Early Retirement'!$E$17)</f>
        <v>53481379.567149341</v>
      </c>
      <c r="G432" s="45" t="e">
        <f t="shared" si="27"/>
        <v>#N/A</v>
      </c>
      <c r="H432" s="48" t="e">
        <f t="shared" si="28"/>
        <v>#N/A</v>
      </c>
      <c r="I432" s="48" t="e">
        <f t="shared" si="29"/>
        <v>#N/A</v>
      </c>
    </row>
    <row r="433" spans="1:9">
      <c r="A433" s="44">
        <v>432</v>
      </c>
      <c r="B433" s="45">
        <f t="shared" si="26"/>
        <v>55824</v>
      </c>
      <c r="C433" s="48">
        <f>IF(MOD(A433-1,12)=0,C432*(1+'Early Retirement'!$D$17),C432)</f>
        <v>42147.721837608064</v>
      </c>
      <c r="D433" s="48">
        <f>(D432+C433)*(1+'Early Retirement'!$E$18)</f>
        <v>183680419.56992683</v>
      </c>
      <c r="E433" s="48">
        <f>E432*(1+'Early Retirement'!$E$17)</f>
        <v>53753518.52281379</v>
      </c>
      <c r="G433" s="45" t="e">
        <f t="shared" si="27"/>
        <v>#N/A</v>
      </c>
      <c r="H433" s="48" t="e">
        <f t="shared" si="28"/>
        <v>#N/A</v>
      </c>
      <c r="I433" s="48" t="e">
        <f t="shared" si="29"/>
        <v>#N/A</v>
      </c>
    </row>
    <row r="434" spans="1:9">
      <c r="A434" s="44">
        <v>433</v>
      </c>
      <c r="B434" s="45">
        <f t="shared" si="26"/>
        <v>55854</v>
      </c>
      <c r="C434" s="48">
        <f>IF(MOD(A434-1,12)=0,C433*(1+'Early Retirement'!$D$17),C433)</f>
        <v>44794.598769009848</v>
      </c>
      <c r="D434" s="48">
        <f>(D433+C434)*(1+'Early Retirement'!$E$18)</f>
        <v>185877539.78876439</v>
      </c>
      <c r="E434" s="48">
        <f>E433*(1+'Early Retirement'!$E$17)</f>
        <v>54027042.252240419</v>
      </c>
      <c r="G434" s="45" t="e">
        <f t="shared" si="27"/>
        <v>#N/A</v>
      </c>
      <c r="H434" s="48" t="e">
        <f t="shared" si="28"/>
        <v>#N/A</v>
      </c>
      <c r="I434" s="48" t="e">
        <f t="shared" si="29"/>
        <v>#N/A</v>
      </c>
    </row>
    <row r="435" spans="1:9">
      <c r="A435" s="44">
        <v>434</v>
      </c>
      <c r="B435" s="45">
        <f t="shared" si="26"/>
        <v>55885</v>
      </c>
      <c r="C435" s="48">
        <f>IF(MOD(A435-1,12)=0,C434*(1+'Early Retirement'!$D$17),C434)</f>
        <v>44794.598769009848</v>
      </c>
      <c r="D435" s="48">
        <f>(D434+C435)*(1+'Early Retirement'!$E$18)</f>
        <v>188100399.08842856</v>
      </c>
      <c r="E435" s="48">
        <f>E434*(1+'Early Retirement'!$E$17)</f>
        <v>54301957.801823489</v>
      </c>
      <c r="G435" s="45" t="e">
        <f t="shared" si="27"/>
        <v>#N/A</v>
      </c>
      <c r="H435" s="48" t="e">
        <f t="shared" si="28"/>
        <v>#N/A</v>
      </c>
      <c r="I435" s="48" t="e">
        <f t="shared" si="29"/>
        <v>#N/A</v>
      </c>
    </row>
    <row r="436" spans="1:9">
      <c r="A436" s="44">
        <v>435</v>
      </c>
      <c r="B436" s="45">
        <f t="shared" si="26"/>
        <v>55916</v>
      </c>
      <c r="C436" s="48">
        <f>IF(MOD(A436-1,12)=0,C435*(1+'Early Retirement'!$D$17),C435)</f>
        <v>44794.598769009848</v>
      </c>
      <c r="D436" s="48">
        <f>(D435+C436)*(1+'Early Retirement'!$E$18)</f>
        <v>190349299.0001128</v>
      </c>
      <c r="E436" s="48">
        <f>E435*(1+'Early Retirement'!$E$17)</f>
        <v>54578272.253812686</v>
      </c>
      <c r="G436" s="45" t="e">
        <f t="shared" si="27"/>
        <v>#N/A</v>
      </c>
      <c r="H436" s="48" t="e">
        <f t="shared" si="28"/>
        <v>#N/A</v>
      </c>
      <c r="I436" s="48" t="e">
        <f t="shared" si="29"/>
        <v>#N/A</v>
      </c>
    </row>
    <row r="437" spans="1:9">
      <c r="A437" s="44">
        <v>436</v>
      </c>
      <c r="B437" s="45">
        <f t="shared" si="26"/>
        <v>55944</v>
      </c>
      <c r="C437" s="48">
        <f>IF(MOD(A437-1,12)=0,C436*(1+'Early Retirement'!$D$17),C436)</f>
        <v>44794.598769009848</v>
      </c>
      <c r="D437" s="48">
        <f>(D436+C437)*(1+'Early Retirement'!$E$18)</f>
        <v>192624544.5874235</v>
      </c>
      <c r="E437" s="48">
        <f>E436*(1+'Early Retirement'!$E$17)</f>
        <v>54855992.726495586</v>
      </c>
      <c r="G437" s="45" t="e">
        <f t="shared" si="27"/>
        <v>#N/A</v>
      </c>
      <c r="H437" s="48" t="e">
        <f t="shared" si="28"/>
        <v>#N/A</v>
      </c>
      <c r="I437" s="48" t="e">
        <f t="shared" si="29"/>
        <v>#N/A</v>
      </c>
    </row>
    <row r="438" spans="1:9">
      <c r="A438" s="44">
        <v>437</v>
      </c>
      <c r="B438" s="45">
        <f t="shared" si="26"/>
        <v>55975</v>
      </c>
      <c r="C438" s="48">
        <f>IF(MOD(A438-1,12)=0,C437*(1+'Early Retirement'!$D$17),C437)</f>
        <v>44794.598769009848</v>
      </c>
      <c r="D438" s="48">
        <f>(D437+C438)*(1+'Early Retirement'!$E$18)</f>
        <v>194926444.4877618</v>
      </c>
      <c r="E438" s="48">
        <f>E437*(1+'Early Retirement'!$E$17)</f>
        <v>55135126.374381036</v>
      </c>
      <c r="G438" s="45" t="e">
        <f t="shared" si="27"/>
        <v>#N/A</v>
      </c>
      <c r="H438" s="48" t="e">
        <f t="shared" si="28"/>
        <v>#N/A</v>
      </c>
      <c r="I438" s="48" t="e">
        <f t="shared" si="29"/>
        <v>#N/A</v>
      </c>
    </row>
    <row r="439" spans="1:9">
      <c r="A439" s="44">
        <v>438</v>
      </c>
      <c r="B439" s="45">
        <f t="shared" si="26"/>
        <v>56005</v>
      </c>
      <c r="C439" s="48">
        <f>IF(MOD(A439-1,12)=0,C438*(1+'Early Retirement'!$D$17),C438)</f>
        <v>44794.598769009848</v>
      </c>
      <c r="D439" s="48">
        <f>(D438+C439)*(1+'Early Retirement'!$E$18)</f>
        <v>197255310.95419037</v>
      </c>
      <c r="E439" s="48">
        <f>E438*(1+'Early Retirement'!$E$17)</f>
        <v>55415680.388383463</v>
      </c>
      <c r="G439" s="45" t="e">
        <f t="shared" si="27"/>
        <v>#N/A</v>
      </c>
      <c r="H439" s="48" t="e">
        <f t="shared" si="28"/>
        <v>#N/A</v>
      </c>
      <c r="I439" s="48" t="e">
        <f t="shared" si="29"/>
        <v>#N/A</v>
      </c>
    </row>
    <row r="440" spans="1:9">
      <c r="A440" s="44">
        <v>439</v>
      </c>
      <c r="B440" s="45">
        <f t="shared" ref="B440:B482" si="30">EDATE(B439,1)</f>
        <v>56036</v>
      </c>
      <c r="C440" s="48">
        <f>IF(MOD(A440-1,12)=0,C439*(1+'Early Retirement'!$D$17),C439)</f>
        <v>44794.598769009848</v>
      </c>
      <c r="D440" s="48">
        <f>(D439+C440)*(1+'Early Retirement'!$E$18)</f>
        <v>199611459.89779061</v>
      </c>
      <c r="E440" s="48">
        <f>E439*(1+'Early Retirement'!$E$17)</f>
        <v>55697661.99600812</v>
      </c>
      <c r="G440" s="45" t="e">
        <f t="shared" si="27"/>
        <v>#N/A</v>
      </c>
      <c r="H440" s="48" t="e">
        <f t="shared" si="28"/>
        <v>#N/A</v>
      </c>
      <c r="I440" s="48" t="e">
        <f t="shared" si="29"/>
        <v>#N/A</v>
      </c>
    </row>
    <row r="441" spans="1:9">
      <c r="A441" s="44">
        <v>440</v>
      </c>
      <c r="B441" s="45">
        <f t="shared" si="30"/>
        <v>56066</v>
      </c>
      <c r="C441" s="48">
        <f>IF(MOD(A441-1,12)=0,C440*(1+'Early Retirement'!$D$17),C440)</f>
        <v>44794.598769009848</v>
      </c>
      <c r="D441" s="48">
        <f>(D440+C441)*(1+'Early Retirement'!$E$18)</f>
        <v>201995210.93051592</v>
      </c>
      <c r="E441" s="48">
        <f>E440*(1+'Early Retirement'!$E$17)</f>
        <v>55981078.461537279</v>
      </c>
      <c r="G441" s="45" t="e">
        <f t="shared" si="27"/>
        <v>#N/A</v>
      </c>
      <c r="H441" s="48" t="e">
        <f t="shared" si="28"/>
        <v>#N/A</v>
      </c>
      <c r="I441" s="48" t="e">
        <f t="shared" si="29"/>
        <v>#N/A</v>
      </c>
    </row>
    <row r="442" spans="1:9">
      <c r="A442" s="44">
        <v>441</v>
      </c>
      <c r="B442" s="45">
        <f t="shared" si="30"/>
        <v>56097</v>
      </c>
      <c r="C442" s="48">
        <f>IF(MOD(A442-1,12)=0,C441*(1+'Early Retirement'!$D$17),C441)</f>
        <v>44794.598769009848</v>
      </c>
      <c r="D442" s="48">
        <f>(D441+C442)*(1+'Early Retirement'!$E$18)</f>
        <v>204406887.40854722</v>
      </c>
      <c r="E442" s="48">
        <f>E441*(1+'Early Retirement'!$E$17)</f>
        <v>56265937.086217374</v>
      </c>
      <c r="G442" s="45" t="e">
        <f t="shared" si="27"/>
        <v>#N/A</v>
      </c>
      <c r="H442" s="48" t="e">
        <f t="shared" si="28"/>
        <v>#N/A</v>
      </c>
      <c r="I442" s="48" t="e">
        <f t="shared" si="29"/>
        <v>#N/A</v>
      </c>
    </row>
    <row r="443" spans="1:9">
      <c r="A443" s="44">
        <v>442</v>
      </c>
      <c r="B443" s="45">
        <f t="shared" si="30"/>
        <v>56128</v>
      </c>
      <c r="C443" s="48">
        <f>IF(MOD(A443-1,12)=0,C442*(1+'Early Retirement'!$D$17),C442)</f>
        <v>44794.598769009848</v>
      </c>
      <c r="D443" s="48">
        <f>(D442+C443)*(1+'Early Retirement'!$E$18)</f>
        <v>206846816.47615623</v>
      </c>
      <c r="E443" s="48">
        <f>E442*(1+'Early Retirement'!$E$17)</f>
        <v>56552245.208447076</v>
      </c>
      <c r="G443" s="45" t="e">
        <f t="shared" si="27"/>
        <v>#N/A</v>
      </c>
      <c r="H443" s="48" t="e">
        <f t="shared" si="28"/>
        <v>#N/A</v>
      </c>
      <c r="I443" s="48" t="e">
        <f t="shared" si="29"/>
        <v>#N/A</v>
      </c>
    </row>
    <row r="444" spans="1:9">
      <c r="A444" s="44">
        <v>443</v>
      </c>
      <c r="B444" s="45">
        <f t="shared" si="30"/>
        <v>56158</v>
      </c>
      <c r="C444" s="48">
        <f>IF(MOD(A444-1,12)=0,C443*(1+'Early Retirement'!$D$17),C443)</f>
        <v>44794.598769009848</v>
      </c>
      <c r="D444" s="48">
        <f>(D443+C444)*(1+'Early Retirement'!$E$18)</f>
        <v>209315329.1100826</v>
      </c>
      <c r="E444" s="48">
        <f>E443*(1+'Early Retirement'!$E$17)</f>
        <v>56840010.203966372</v>
      </c>
      <c r="G444" s="45" t="e">
        <f t="shared" si="27"/>
        <v>#N/A</v>
      </c>
      <c r="H444" s="48" t="e">
        <f t="shared" si="28"/>
        <v>#N/A</v>
      </c>
      <c r="I444" s="48" t="e">
        <f t="shared" si="29"/>
        <v>#N/A</v>
      </c>
    </row>
    <row r="445" spans="1:9">
      <c r="A445" s="44">
        <v>444</v>
      </c>
      <c r="B445" s="45">
        <f t="shared" si="30"/>
        <v>56189</v>
      </c>
      <c r="C445" s="48">
        <f>IF(MOD(A445-1,12)=0,C444*(1+'Early Retirement'!$D$17),C444)</f>
        <v>44794.598769009848</v>
      </c>
      <c r="D445" s="48">
        <f>(D444+C445)*(1+'Early Retirement'!$E$18)</f>
        <v>211812760.16443104</v>
      </c>
      <c r="E445" s="48">
        <f>E444*(1+'Early Retirement'!$E$17)</f>
        <v>57129239.486046545</v>
      </c>
      <c r="G445" s="45" t="e">
        <f t="shared" si="27"/>
        <v>#N/A</v>
      </c>
      <c r="H445" s="48" t="e">
        <f t="shared" si="28"/>
        <v>#N/A</v>
      </c>
      <c r="I445" s="48" t="e">
        <f t="shared" si="29"/>
        <v>#N/A</v>
      </c>
    </row>
    <row r="446" spans="1:9">
      <c r="A446" s="44">
        <v>445</v>
      </c>
      <c r="B446" s="45">
        <f t="shared" si="30"/>
        <v>56219</v>
      </c>
      <c r="C446" s="48">
        <f>IF(MOD(A446-1,12)=0,C445*(1+'Early Retirement'!$D$17),C445)</f>
        <v>47607.699571703663</v>
      </c>
      <c r="D446" s="48">
        <f>(D445+C446)*(1+'Early Retirement'!$E$18)</f>
        <v>214342294.47213909</v>
      </c>
      <c r="E446" s="48">
        <f>E445*(1+'Early Retirement'!$E$17)</f>
        <v>57419940.505681172</v>
      </c>
      <c r="G446" s="45" t="e">
        <f t="shared" si="27"/>
        <v>#N/A</v>
      </c>
      <c r="H446" s="48" t="e">
        <f t="shared" si="28"/>
        <v>#N/A</v>
      </c>
      <c r="I446" s="48" t="e">
        <f t="shared" si="29"/>
        <v>#N/A</v>
      </c>
    </row>
    <row r="447" spans="1:9">
      <c r="A447" s="44">
        <v>446</v>
      </c>
      <c r="B447" s="45">
        <f t="shared" si="30"/>
        <v>56250</v>
      </c>
      <c r="C447" s="48">
        <f>IF(MOD(A447-1,12)=0,C446*(1+'Early Retirement'!$D$17),C446)</f>
        <v>47607.699571703663</v>
      </c>
      <c r="D447" s="48">
        <f>(D446+C447)*(1+'Early Retirement'!$E$18)</f>
        <v>216901462.06410787</v>
      </c>
      <c r="E447" s="48">
        <f>E446*(1+'Early Retirement'!$E$17)</f>
        <v>57712120.751778059</v>
      </c>
      <c r="G447" s="45" t="e">
        <f t="shared" si="27"/>
        <v>#N/A</v>
      </c>
      <c r="H447" s="48" t="e">
        <f t="shared" si="28"/>
        <v>#N/A</v>
      </c>
      <c r="I447" s="48" t="e">
        <f t="shared" si="29"/>
        <v>#N/A</v>
      </c>
    </row>
    <row r="448" spans="1:9">
      <c r="A448" s="44">
        <v>447</v>
      </c>
      <c r="B448" s="45">
        <f t="shared" si="30"/>
        <v>56281</v>
      </c>
      <c r="C448" s="48">
        <f>IF(MOD(A448-1,12)=0,C447*(1+'Early Retirement'!$D$17),C447)</f>
        <v>47607.699571703663</v>
      </c>
      <c r="D448" s="48">
        <f>(D447+C448)*(1+'Early Retirement'!$E$18)</f>
        <v>219490610.09180054</v>
      </c>
      <c r="E448" s="48">
        <f>E447*(1+'Early Retirement'!$E$17)</f>
        <v>58005787.751352176</v>
      </c>
      <c r="G448" s="45" t="e">
        <f t="shared" si="27"/>
        <v>#N/A</v>
      </c>
      <c r="H448" s="48" t="e">
        <f t="shared" si="28"/>
        <v>#N/A</v>
      </c>
      <c r="I448" s="48" t="e">
        <f t="shared" si="29"/>
        <v>#N/A</v>
      </c>
    </row>
    <row r="449" spans="1:9">
      <c r="A449" s="44">
        <v>448</v>
      </c>
      <c r="B449" s="45">
        <f t="shared" si="30"/>
        <v>56309</v>
      </c>
      <c r="C449" s="48">
        <f>IF(MOD(A449-1,12)=0,C448*(1+'Early Retirement'!$D$17),C448)</f>
        <v>47607.699571703663</v>
      </c>
      <c r="D449" s="48">
        <f>(D448+C449)*(1+'Early Retirement'!$E$18)</f>
        <v>222110089.77353084</v>
      </c>
      <c r="E449" s="48">
        <f>E448*(1+'Early Retirement'!$E$17)</f>
        <v>58300949.06971956</v>
      </c>
      <c r="G449" s="45" t="e">
        <f t="shared" si="27"/>
        <v>#N/A</v>
      </c>
      <c r="H449" s="48" t="e">
        <f t="shared" si="28"/>
        <v>#N/A</v>
      </c>
      <c r="I449" s="48" t="e">
        <f t="shared" si="29"/>
        <v>#N/A</v>
      </c>
    </row>
    <row r="450" spans="1:9">
      <c r="A450" s="44">
        <v>449</v>
      </c>
      <c r="B450" s="45">
        <f t="shared" si="30"/>
        <v>56340</v>
      </c>
      <c r="C450" s="48">
        <f>IF(MOD(A450-1,12)=0,C449*(1+'Early Retirement'!$D$17),C449)</f>
        <v>47607.699571703663</v>
      </c>
      <c r="D450" s="48">
        <f>(D449+C450)*(1+'Early Retirement'!$E$18)</f>
        <v>224760256.44210586</v>
      </c>
      <c r="E450" s="48">
        <f>E449*(1+'Early Retirement'!$E$17)</f>
        <v>58597612.310692221</v>
      </c>
      <c r="G450" s="45" t="e">
        <f t="shared" si="27"/>
        <v>#N/A</v>
      </c>
      <c r="H450" s="48" t="e">
        <f t="shared" si="28"/>
        <v>#N/A</v>
      </c>
      <c r="I450" s="48" t="e">
        <f t="shared" si="29"/>
        <v>#N/A</v>
      </c>
    </row>
    <row r="451" spans="1:9">
      <c r="A451" s="44">
        <v>450</v>
      </c>
      <c r="B451" s="45">
        <f t="shared" si="30"/>
        <v>56370</v>
      </c>
      <c r="C451" s="48">
        <f>IF(MOD(A451-1,12)=0,C450*(1+'Early Retirement'!$D$17),C450)</f>
        <v>47607.699571703663</v>
      </c>
      <c r="D451" s="48">
        <f>(D450+C451)*(1+'Early Retirement'!$E$18)</f>
        <v>227441469.593027</v>
      </c>
      <c r="E451" s="48">
        <f>E450*(1+'Early Retirement'!$E$17)</f>
        <v>58895785.116774</v>
      </c>
      <c r="G451" s="45" t="e">
        <f t="shared" ref="G451:G482" si="31">IF(OR(D451&lt;E451,AND(D451&gt;E451,D450&lt;E450)),B451,#N/A)</f>
        <v>#N/A</v>
      </c>
      <c r="H451" s="48" t="e">
        <f t="shared" ref="H451:H482" si="32">IF(OR(D451&lt;E451,AND(D451&gt;E451,D450&lt;E450)),D451,#N/A)</f>
        <v>#N/A</v>
      </c>
      <c r="I451" s="48" t="e">
        <f t="shared" ref="I451:I482" si="33">IF(OR(D451&lt;E451,AND(D451&gt;E451,D450&lt;E450)),E451,#N/A)</f>
        <v>#N/A</v>
      </c>
    </row>
    <row r="452" spans="1:9">
      <c r="A452" s="44">
        <v>451</v>
      </c>
      <c r="B452" s="45">
        <f t="shared" si="30"/>
        <v>56401</v>
      </c>
      <c r="C452" s="48">
        <f>IF(MOD(A452-1,12)=0,C451*(1+'Early Retirement'!$D$17),C451)</f>
        <v>47607.699571703663</v>
      </c>
      <c r="D452" s="48">
        <f>(D451+C452)*(1+'Early Retirement'!$E$18)</f>
        <v>230154092.93325558</v>
      </c>
      <c r="E452" s="48">
        <f>E451*(1+'Early Retirement'!$E$17)</f>
        <v>59195475.169357486</v>
      </c>
      <c r="G452" s="45" t="e">
        <f t="shared" si="31"/>
        <v>#N/A</v>
      </c>
      <c r="H452" s="48" t="e">
        <f t="shared" si="32"/>
        <v>#N/A</v>
      </c>
      <c r="I452" s="48" t="e">
        <f t="shared" si="33"/>
        <v>#N/A</v>
      </c>
    </row>
    <row r="453" spans="1:9">
      <c r="A453" s="44">
        <v>452</v>
      </c>
      <c r="B453" s="45">
        <f t="shared" si="30"/>
        <v>56431</v>
      </c>
      <c r="C453" s="48">
        <f>IF(MOD(A453-1,12)=0,C452*(1+'Early Retirement'!$D$17),C452)</f>
        <v>47607.699571703663</v>
      </c>
      <c r="D453" s="48">
        <f>(D452+C453)*(1+'Early Retirement'!$E$18)</f>
        <v>232898494.4305498</v>
      </c>
      <c r="E453" s="48">
        <f>E452*(1+'Early Retirement'!$E$17)</f>
        <v>59496690.188921876</v>
      </c>
      <c r="G453" s="45" t="e">
        <f t="shared" si="31"/>
        <v>#N/A</v>
      </c>
      <c r="H453" s="48" t="e">
        <f t="shared" si="32"/>
        <v>#N/A</v>
      </c>
      <c r="I453" s="48" t="e">
        <f t="shared" si="33"/>
        <v>#N/A</v>
      </c>
    </row>
    <row r="454" spans="1:9">
      <c r="A454" s="44">
        <v>453</v>
      </c>
      <c r="B454" s="45">
        <f t="shared" si="30"/>
        <v>56462</v>
      </c>
      <c r="C454" s="48">
        <f>IF(MOD(A454-1,12)=0,C453*(1+'Early Retirement'!$D$17),C453)</f>
        <v>47607.699571703663</v>
      </c>
      <c r="D454" s="48">
        <f>(D453+C454)*(1+'Early Retirement'!$E$18)</f>
        <v>235675046.36337957</v>
      </c>
      <c r="E454" s="48">
        <f>E453*(1+'Early Retirement'!$E$17)</f>
        <v>59799437.935231879</v>
      </c>
      <c r="G454" s="45" t="e">
        <f t="shared" si="31"/>
        <v>#N/A</v>
      </c>
      <c r="H454" s="48" t="e">
        <f t="shared" si="32"/>
        <v>#N/A</v>
      </c>
      <c r="I454" s="48" t="e">
        <f t="shared" si="33"/>
        <v>#N/A</v>
      </c>
    </row>
    <row r="455" spans="1:9">
      <c r="A455" s="44">
        <v>454</v>
      </c>
      <c r="B455" s="45">
        <f t="shared" si="30"/>
        <v>56493</v>
      </c>
      <c r="C455" s="48">
        <f>IF(MOD(A455-1,12)=0,C454*(1+'Early Retirement'!$D$17),C454)</f>
        <v>47607.699571703663</v>
      </c>
      <c r="D455" s="48">
        <f>(D454+C455)*(1+'Early Retirement'!$E$18)</f>
        <v>238484125.37142608</v>
      </c>
      <c r="E455" s="48">
        <f>E454*(1+'Early Retirement'!$E$17)</f>
        <v>60103726.207537606</v>
      </c>
      <c r="G455" s="45" t="e">
        <f t="shared" si="31"/>
        <v>#N/A</v>
      </c>
      <c r="H455" s="48" t="e">
        <f t="shared" si="32"/>
        <v>#N/A</v>
      </c>
      <c r="I455" s="48" t="e">
        <f t="shared" si="33"/>
        <v>#N/A</v>
      </c>
    </row>
    <row r="456" spans="1:9">
      <c r="A456" s="44">
        <v>455</v>
      </c>
      <c r="B456" s="45">
        <f t="shared" si="30"/>
        <v>56523</v>
      </c>
      <c r="C456" s="48">
        <f>IF(MOD(A456-1,12)=0,C455*(1+'Early Retirement'!$D$17),C455)</f>
        <v>47607.699571703663</v>
      </c>
      <c r="D456" s="48">
        <f>(D455+C456)*(1+'Early Retirement'!$E$18)</f>
        <v>241326112.50667316</v>
      </c>
      <c r="E456" s="48">
        <f>E455*(1+'Early Retirement'!$E$17)</f>
        <v>60409562.844775513</v>
      </c>
      <c r="G456" s="45" t="e">
        <f t="shared" si="31"/>
        <v>#N/A</v>
      </c>
      <c r="H456" s="48" t="e">
        <f t="shared" si="32"/>
        <v>#N/A</v>
      </c>
      <c r="I456" s="48" t="e">
        <f t="shared" si="33"/>
        <v>#N/A</v>
      </c>
    </row>
    <row r="457" spans="1:9">
      <c r="A457" s="44">
        <v>456</v>
      </c>
      <c r="B457" s="45">
        <f t="shared" si="30"/>
        <v>56554</v>
      </c>
      <c r="C457" s="48">
        <f>IF(MOD(A457-1,12)=0,C456*(1+'Early Retirement'!$D$17),C456)</f>
        <v>47607.699571703663</v>
      </c>
      <c r="D457" s="48">
        <f>(D456+C457)*(1+'Early Retirement'!$E$18)</f>
        <v>244201393.28509694</v>
      </c>
      <c r="E457" s="48">
        <f>E456*(1+'Early Retirement'!$E$17)</f>
        <v>60716955.725770317</v>
      </c>
      <c r="G457" s="45" t="e">
        <f t="shared" si="31"/>
        <v>#N/A</v>
      </c>
      <c r="H457" s="48" t="e">
        <f t="shared" si="32"/>
        <v>#N/A</v>
      </c>
      <c r="I457" s="48" t="e">
        <f t="shared" si="33"/>
        <v>#N/A</v>
      </c>
    </row>
    <row r="458" spans="1:9">
      <c r="A458" s="44">
        <v>457</v>
      </c>
      <c r="B458" s="45">
        <f t="shared" si="30"/>
        <v>56584</v>
      </c>
      <c r="C458" s="48">
        <f>IF(MOD(A458-1,12)=0,C457*(1+'Early Retirement'!$D$17),C457)</f>
        <v>50597.463104806651</v>
      </c>
      <c r="D458" s="48">
        <f>(D457+C458)*(1+'Early Retirement'!$E$18)</f>
        <v>247113382.52732575</v>
      </c>
      <c r="E458" s="48">
        <f>E457*(1+'Early Retirement'!$E$17)</f>
        <v>61025912.769437999</v>
      </c>
      <c r="G458" s="45" t="e">
        <f t="shared" si="31"/>
        <v>#N/A</v>
      </c>
      <c r="H458" s="48" t="e">
        <f t="shared" si="32"/>
        <v>#N/A</v>
      </c>
      <c r="I458" s="48" t="e">
        <f t="shared" si="33"/>
        <v>#N/A</v>
      </c>
    </row>
    <row r="459" spans="1:9">
      <c r="A459" s="44">
        <v>458</v>
      </c>
      <c r="B459" s="45">
        <f t="shared" si="30"/>
        <v>56615</v>
      </c>
      <c r="C459" s="48">
        <f>IF(MOD(A459-1,12)=0,C458*(1+'Early Retirement'!$D$17),C458)</f>
        <v>50597.463104806651</v>
      </c>
      <c r="D459" s="48">
        <f>(D458+C459)*(1+'Early Retirement'!$E$18)</f>
        <v>250059485.48159876</v>
      </c>
      <c r="E459" s="48">
        <f>E458*(1+'Early Retirement'!$E$17)</f>
        <v>61336441.934989765</v>
      </c>
      <c r="G459" s="45" t="e">
        <f t="shared" si="31"/>
        <v>#N/A</v>
      </c>
      <c r="H459" s="48" t="e">
        <f t="shared" si="32"/>
        <v>#N/A</v>
      </c>
      <c r="I459" s="48" t="e">
        <f t="shared" si="33"/>
        <v>#N/A</v>
      </c>
    </row>
    <row r="460" spans="1:9">
      <c r="A460" s="44">
        <v>459</v>
      </c>
      <c r="B460" s="45">
        <f t="shared" si="30"/>
        <v>56646</v>
      </c>
      <c r="C460" s="48">
        <f>IF(MOD(A460-1,12)=0,C459*(1+'Early Retirement'!$D$17),C459)</f>
        <v>50597.463104806651</v>
      </c>
      <c r="D460" s="48">
        <f>(D459+C460)*(1+'Early Retirement'!$E$18)</f>
        <v>253040101.78721842</v>
      </c>
      <c r="E460" s="48">
        <f>E459*(1+'Early Retirement'!$E$17)</f>
        <v>61648551.222137138</v>
      </c>
      <c r="G460" s="45" t="e">
        <f t="shared" si="31"/>
        <v>#N/A</v>
      </c>
      <c r="H460" s="48" t="e">
        <f t="shared" si="32"/>
        <v>#N/A</v>
      </c>
      <c r="I460" s="48" t="e">
        <f t="shared" si="33"/>
        <v>#N/A</v>
      </c>
    </row>
    <row r="461" spans="1:9">
      <c r="A461" s="44">
        <v>460</v>
      </c>
      <c r="B461" s="45">
        <f t="shared" si="30"/>
        <v>56674</v>
      </c>
      <c r="C461" s="48">
        <f>IF(MOD(A461-1,12)=0,C460*(1+'Early Retirement'!$D$17),C460)</f>
        <v>50597.463104806651</v>
      </c>
      <c r="D461" s="48">
        <f>(D460+C461)*(1+'Early Retirement'!$E$18)</f>
        <v>256055635.76522836</v>
      </c>
      <c r="E461" s="48">
        <f>E460*(1+'Early Retirement'!$E$17)</f>
        <v>61962248.671297997</v>
      </c>
      <c r="G461" s="45" t="e">
        <f t="shared" si="31"/>
        <v>#N/A</v>
      </c>
      <c r="H461" s="48" t="e">
        <f t="shared" si="32"/>
        <v>#N/A</v>
      </c>
      <c r="I461" s="48" t="e">
        <f t="shared" si="33"/>
        <v>#N/A</v>
      </c>
    </row>
    <row r="462" spans="1:9">
      <c r="A462" s="44">
        <v>461</v>
      </c>
      <c r="B462" s="45">
        <f t="shared" si="30"/>
        <v>56705</v>
      </c>
      <c r="C462" s="48">
        <f>IF(MOD(A462-1,12)=0,C461*(1+'Early Retirement'!$D$17),C461)</f>
        <v>50597.463104806651</v>
      </c>
      <c r="D462" s="48">
        <f>(D461+C462)*(1+'Early Retirement'!$E$18)</f>
        <v>259106496.47325969</v>
      </c>
      <c r="E462" s="48">
        <f>E461*(1+'Early Retirement'!$E$17)</f>
        <v>62277542.363803737</v>
      </c>
      <c r="G462" s="45" t="e">
        <f t="shared" si="31"/>
        <v>#N/A</v>
      </c>
      <c r="H462" s="48" t="e">
        <f t="shared" si="32"/>
        <v>#N/A</v>
      </c>
      <c r="I462" s="48" t="e">
        <f t="shared" si="33"/>
        <v>#N/A</v>
      </c>
    </row>
    <row r="463" spans="1:9">
      <c r="A463" s="44">
        <v>462</v>
      </c>
      <c r="B463" s="45">
        <f t="shared" si="30"/>
        <v>56735</v>
      </c>
      <c r="C463" s="48">
        <f>IF(MOD(A463-1,12)=0,C462*(1+'Early Retirement'!$D$17),C462)</f>
        <v>50597.463104806651</v>
      </c>
      <c r="D463" s="48">
        <f>(D462+C463)*(1+'Early Retirement'!$E$18)</f>
        <v>262193097.76101965</v>
      </c>
      <c r="E463" s="48">
        <f>E462*(1+'Early Retirement'!$E$17)</f>
        <v>62594440.422107458</v>
      </c>
      <c r="G463" s="45" t="e">
        <f t="shared" si="31"/>
        <v>#N/A</v>
      </c>
      <c r="H463" s="48" t="e">
        <f t="shared" si="32"/>
        <v>#N/A</v>
      </c>
      <c r="I463" s="48" t="e">
        <f t="shared" si="33"/>
        <v>#N/A</v>
      </c>
    </row>
    <row r="464" spans="1:9">
      <c r="A464" s="44">
        <v>463</v>
      </c>
      <c r="B464" s="45">
        <f t="shared" si="30"/>
        <v>56766</v>
      </c>
      <c r="C464" s="48">
        <f>IF(MOD(A464-1,12)=0,C463*(1+'Early Retirement'!$D$17),C463)</f>
        <v>50597.463104806651</v>
      </c>
      <c r="D464" s="48">
        <f>(D463+C464)*(1+'Early Retirement'!$E$18)</f>
        <v>265315858.32643044</v>
      </c>
      <c r="E464" s="48">
        <f>E463*(1+'Early Retirement'!$E$17)</f>
        <v>62912951.009993188</v>
      </c>
      <c r="G464" s="45" t="e">
        <f t="shared" si="31"/>
        <v>#N/A</v>
      </c>
      <c r="H464" s="48" t="e">
        <f t="shared" si="32"/>
        <v>#N/A</v>
      </c>
      <c r="I464" s="48" t="e">
        <f t="shared" si="33"/>
        <v>#N/A</v>
      </c>
    </row>
    <row r="465" spans="1:9">
      <c r="A465" s="44">
        <v>464</v>
      </c>
      <c r="B465" s="45">
        <f t="shared" si="30"/>
        <v>56796</v>
      </c>
      <c r="C465" s="48">
        <f>IF(MOD(A465-1,12)=0,C464*(1+'Early Retirement'!$D$17),C464)</f>
        <v>50597.463104806651</v>
      </c>
      <c r="D465" s="48">
        <f>(D464+C465)*(1+'Early Retirement'!$E$18)</f>
        <v>268475201.77242559</v>
      </c>
      <c r="E465" s="48">
        <f>E464*(1+'Early Retirement'!$E$17)</f>
        <v>63233082.332786225</v>
      </c>
      <c r="G465" s="45" t="e">
        <f t="shared" si="31"/>
        <v>#N/A</v>
      </c>
      <c r="H465" s="48" t="e">
        <f t="shared" si="32"/>
        <v>#N/A</v>
      </c>
      <c r="I465" s="48" t="e">
        <f t="shared" si="33"/>
        <v>#N/A</v>
      </c>
    </row>
    <row r="466" spans="1:9">
      <c r="A466" s="44">
        <v>465</v>
      </c>
      <c r="B466" s="45">
        <f t="shared" si="30"/>
        <v>56827</v>
      </c>
      <c r="C466" s="48">
        <f>IF(MOD(A466-1,12)=0,C465*(1+'Early Retirement'!$D$17),C465)</f>
        <v>50597.463104806651</v>
      </c>
      <c r="D466" s="48">
        <f>(D465+C466)*(1+'Early Retirement'!$E$18)</f>
        <v>271671556.66441184</v>
      </c>
      <c r="E466" s="48">
        <f>E465*(1+'Early Retirement'!$E$17)</f>
        <v>63554842.637564495</v>
      </c>
      <c r="G466" s="45" t="e">
        <f t="shared" si="31"/>
        <v>#N/A</v>
      </c>
      <c r="H466" s="48" t="e">
        <f t="shared" si="32"/>
        <v>#N/A</v>
      </c>
      <c r="I466" s="48" t="e">
        <f t="shared" si="33"/>
        <v>#N/A</v>
      </c>
    </row>
    <row r="467" spans="1:9">
      <c r="A467" s="44">
        <v>466</v>
      </c>
      <c r="B467" s="45">
        <f t="shared" si="30"/>
        <v>56858</v>
      </c>
      <c r="C467" s="48">
        <f>IF(MOD(A467-1,12)=0,C466*(1+'Early Retirement'!$D$17),C466)</f>
        <v>50597.463104806651</v>
      </c>
      <c r="D467" s="48">
        <f>(D466+C467)*(1+'Early Retirement'!$E$18)</f>
        <v>274905356.58840406</v>
      </c>
      <c r="E467" s="48">
        <f>E466*(1+'Early Retirement'!$E$17)</f>
        <v>63878240.213371024</v>
      </c>
      <c r="G467" s="45" t="e">
        <f t="shared" si="31"/>
        <v>#N/A</v>
      </c>
      <c r="H467" s="48" t="e">
        <f t="shared" si="32"/>
        <v>#N/A</v>
      </c>
      <c r="I467" s="48" t="e">
        <f t="shared" si="33"/>
        <v>#N/A</v>
      </c>
    </row>
    <row r="468" spans="1:9">
      <c r="A468" s="44">
        <v>467</v>
      </c>
      <c r="B468" s="45">
        <f t="shared" si="30"/>
        <v>56888</v>
      </c>
      <c r="C468" s="48">
        <f>IF(MOD(A468-1,12)=0,C467*(1+'Early Retirement'!$D$17),C467)</f>
        <v>50597.463104806651</v>
      </c>
      <c r="D468" s="48">
        <f>(D467+C468)*(1+'Early Retirement'!$E$18)</f>
        <v>278177040.20984131</v>
      </c>
      <c r="E468" s="48">
        <f>E467*(1+'Early Retirement'!$E$17)</f>
        <v>64203283.391427472</v>
      </c>
      <c r="G468" s="45" t="e">
        <f t="shared" si="31"/>
        <v>#N/A</v>
      </c>
      <c r="H468" s="48" t="e">
        <f t="shared" si="32"/>
        <v>#N/A</v>
      </c>
      <c r="I468" s="48" t="e">
        <f t="shared" si="33"/>
        <v>#N/A</v>
      </c>
    </row>
    <row r="469" spans="1:9">
      <c r="A469" s="44">
        <v>468</v>
      </c>
      <c r="B469" s="45">
        <f t="shared" si="30"/>
        <v>56919</v>
      </c>
      <c r="C469" s="48">
        <f>IF(MOD(A469-1,12)=0,C468*(1+'Early Retirement'!$D$17),C468)</f>
        <v>50597.463104806651</v>
      </c>
      <c r="D469" s="48">
        <f>(D468+C469)*(1+'Early Retirement'!$E$18)</f>
        <v>281487051.33309174</v>
      </c>
      <c r="E469" s="48">
        <f>E468*(1+'Early Retirement'!$E$17)</f>
        <v>64529980.545348756</v>
      </c>
      <c r="G469" s="45" t="e">
        <f t="shared" si="31"/>
        <v>#N/A</v>
      </c>
      <c r="H469" s="48" t="e">
        <f t="shared" si="32"/>
        <v>#N/A</v>
      </c>
      <c r="I469" s="48" t="e">
        <f t="shared" si="33"/>
        <v>#N/A</v>
      </c>
    </row>
    <row r="470" spans="1:9">
      <c r="A470" s="44">
        <v>469</v>
      </c>
      <c r="B470" s="45">
        <f t="shared" si="30"/>
        <v>56949</v>
      </c>
      <c r="C470" s="48">
        <f>IF(MOD(A470-1,12)=0,C469*(1+'Early Retirement'!$D$17),C469)</f>
        <v>53774.983787788507</v>
      </c>
      <c r="D470" s="48">
        <f>(D469+C470)*(1+'Early Retirement'!$E$18)</f>
        <v>284839053.70672864</v>
      </c>
      <c r="E470" s="48">
        <f>E469*(1+'Early Retirement'!$E$17)</f>
        <v>64858340.091358766</v>
      </c>
      <c r="G470" s="45" t="e">
        <f t="shared" si="31"/>
        <v>#N/A</v>
      </c>
      <c r="H470" s="48" t="e">
        <f t="shared" si="32"/>
        <v>#N/A</v>
      </c>
      <c r="I470" s="48" t="e">
        <f t="shared" si="33"/>
        <v>#N/A</v>
      </c>
    </row>
    <row r="471" spans="1:9">
      <c r="A471" s="44">
        <v>470</v>
      </c>
      <c r="B471" s="45">
        <f t="shared" si="30"/>
        <v>56980</v>
      </c>
      <c r="C471" s="48">
        <f>IF(MOD(A471-1,12)=0,C470*(1+'Early Retirement'!$D$17),C470)</f>
        <v>53774.983787788507</v>
      </c>
      <c r="D471" s="48">
        <f>(D470+C471)*(1+'Early Retirement'!$E$18)</f>
        <v>288230324.50968784</v>
      </c>
      <c r="E471" s="48">
        <f>E470*(1+'Early Retirement'!$E$17)</f>
        <v>65188370.488507189</v>
      </c>
      <c r="G471" s="45" t="e">
        <f t="shared" si="31"/>
        <v>#N/A</v>
      </c>
      <c r="H471" s="48" t="e">
        <f t="shared" si="32"/>
        <v>#N/A</v>
      </c>
      <c r="I471" s="48" t="e">
        <f t="shared" si="33"/>
        <v>#N/A</v>
      </c>
    </row>
    <row r="472" spans="1:9">
      <c r="A472" s="44">
        <v>471</v>
      </c>
      <c r="B472" s="45">
        <f t="shared" si="30"/>
        <v>57011</v>
      </c>
      <c r="C472" s="48">
        <f>IF(MOD(A472-1,12)=0,C471*(1+'Early Retirement'!$D$17),C471)</f>
        <v>53774.983787788507</v>
      </c>
      <c r="D472" s="48">
        <f>(D471+C472)*(1+'Early Retirement'!$E$18)</f>
        <v>291661323.76835644</v>
      </c>
      <c r="E472" s="48">
        <f>E471*(1+'Early Retirement'!$E$17)</f>
        <v>65520080.238887414</v>
      </c>
      <c r="G472" s="45" t="e">
        <f t="shared" si="31"/>
        <v>#N/A</v>
      </c>
      <c r="H472" s="48" t="e">
        <f t="shared" si="32"/>
        <v>#N/A</v>
      </c>
      <c r="I472" s="48" t="e">
        <f t="shared" si="33"/>
        <v>#N/A</v>
      </c>
    </row>
    <row r="473" spans="1:9">
      <c r="A473" s="44">
        <v>472</v>
      </c>
      <c r="B473" s="45">
        <f t="shared" si="30"/>
        <v>57040</v>
      </c>
      <c r="C473" s="48">
        <f>IF(MOD(A473-1,12)=0,C472*(1+'Early Retirement'!$D$17),C472)</f>
        <v>53774.983787788507</v>
      </c>
      <c r="D473" s="48">
        <f>(D472+C473)*(1+'Early Retirement'!$E$18)</f>
        <v>295132516.89829242</v>
      </c>
      <c r="E473" s="48">
        <f>E472*(1+'Early Retirement'!$E$17)</f>
        <v>65853477.887855574</v>
      </c>
      <c r="G473" s="45" t="e">
        <f t="shared" si="31"/>
        <v>#N/A</v>
      </c>
      <c r="H473" s="48" t="e">
        <f t="shared" si="32"/>
        <v>#N/A</v>
      </c>
      <c r="I473" s="48" t="e">
        <f t="shared" si="33"/>
        <v>#N/A</v>
      </c>
    </row>
    <row r="474" spans="1:9">
      <c r="A474" s="44">
        <v>473</v>
      </c>
      <c r="B474" s="45">
        <f t="shared" si="30"/>
        <v>57071</v>
      </c>
      <c r="C474" s="48">
        <f>IF(MOD(A474-1,12)=0,C473*(1+'Early Retirement'!$D$17),C473)</f>
        <v>53774.983787788507</v>
      </c>
      <c r="D474" s="48">
        <f>(D473+C474)*(1+'Early Retirement'!$E$18)</f>
        <v>298644374.76735836</v>
      </c>
      <c r="E474" s="48">
        <f>E473*(1+'Early Retirement'!$E$17)</f>
        <v>66188572.024250679</v>
      </c>
      <c r="G474" s="45" t="e">
        <f t="shared" si="31"/>
        <v>#N/A</v>
      </c>
      <c r="H474" s="48" t="e">
        <f t="shared" si="32"/>
        <v>#N/A</v>
      </c>
      <c r="I474" s="48" t="e">
        <f t="shared" si="33"/>
        <v>#N/A</v>
      </c>
    </row>
    <row r="475" spans="1:9">
      <c r="A475" s="44">
        <v>474</v>
      </c>
      <c r="B475" s="45">
        <f t="shared" si="30"/>
        <v>57101</v>
      </c>
      <c r="C475" s="48">
        <f>IF(MOD(A475-1,12)=0,C474*(1+'Early Retirement'!$D$17),C474)</f>
        <v>53774.983787788507</v>
      </c>
      <c r="D475" s="48">
        <f>(D474+C475)*(1+'Early Retirement'!$E$18)</f>
        <v>302197373.75959474</v>
      </c>
      <c r="E475" s="48">
        <f>E474*(1+'Early Retirement'!$E$17)</f>
        <v>66525371.280615874</v>
      </c>
      <c r="G475" s="45" t="e">
        <f t="shared" si="31"/>
        <v>#N/A</v>
      </c>
      <c r="H475" s="48" t="e">
        <f t="shared" si="32"/>
        <v>#N/A</v>
      </c>
      <c r="I475" s="48" t="e">
        <f t="shared" si="33"/>
        <v>#N/A</v>
      </c>
    </row>
    <row r="476" spans="1:9">
      <c r="A476" s="44">
        <v>475</v>
      </c>
      <c r="B476" s="45">
        <f t="shared" si="30"/>
        <v>57132</v>
      </c>
      <c r="C476" s="48">
        <f>IF(MOD(A476-1,12)=0,C475*(1+'Early Retirement'!$D$17),C475)</f>
        <v>53774.983787788507</v>
      </c>
      <c r="D476" s="48">
        <f>(D475+C476)*(1+'Early Retirement'!$E$18)</f>
        <v>305791995.83984149</v>
      </c>
      <c r="E476" s="48">
        <f>E475*(1+'Early Retirement'!$E$17)</f>
        <v>66863884.333420828</v>
      </c>
      <c r="G476" s="45" t="e">
        <f t="shared" si="31"/>
        <v>#N/A</v>
      </c>
      <c r="H476" s="48" t="e">
        <f t="shared" si="32"/>
        <v>#N/A</v>
      </c>
      <c r="I476" s="48" t="e">
        <f t="shared" si="33"/>
        <v>#N/A</v>
      </c>
    </row>
    <row r="477" spans="1:9">
      <c r="A477" s="44">
        <v>476</v>
      </c>
      <c r="B477" s="45">
        <f t="shared" si="30"/>
        <v>57162</v>
      </c>
      <c r="C477" s="48">
        <f>IF(MOD(A477-1,12)=0,C476*(1+'Early Retirement'!$D$17),C476)</f>
        <v>53774.983787788507</v>
      </c>
      <c r="D477" s="48">
        <f>(D476+C477)*(1+'Early Retirement'!$E$18)</f>
        <v>309428728.6191166</v>
      </c>
      <c r="E477" s="48">
        <f>E476*(1+'Early Retirement'!$E$17)</f>
        <v>67204119.903285265</v>
      </c>
      <c r="G477" s="45" t="e">
        <f t="shared" si="31"/>
        <v>#N/A</v>
      </c>
      <c r="H477" s="48" t="e">
        <f t="shared" si="32"/>
        <v>#N/A</v>
      </c>
      <c r="I477" s="48" t="e">
        <f t="shared" si="33"/>
        <v>#N/A</v>
      </c>
    </row>
    <row r="478" spans="1:9">
      <c r="A478" s="44">
        <v>477</v>
      </c>
      <c r="B478" s="45">
        <f t="shared" si="30"/>
        <v>57193</v>
      </c>
      <c r="C478" s="48">
        <f>IF(MOD(A478-1,12)=0,C477*(1+'Early Retirement'!$D$17),C477)</f>
        <v>53774.983787788507</v>
      </c>
      <c r="D478" s="48">
        <f>(D477+C478)*(1+'Early Retirement'!$E$18)</f>
        <v>313108065.42076063</v>
      </c>
      <c r="E478" s="48">
        <f>E477*(1+'Early Retirement'!$E$17)</f>
        <v>67546086.755203605</v>
      </c>
      <c r="G478" s="45" t="e">
        <f t="shared" si="31"/>
        <v>#N/A</v>
      </c>
      <c r="H478" s="48" t="e">
        <f t="shared" si="32"/>
        <v>#N/A</v>
      </c>
      <c r="I478" s="48" t="e">
        <f t="shared" si="33"/>
        <v>#N/A</v>
      </c>
    </row>
    <row r="479" spans="1:9">
      <c r="A479" s="44">
        <v>478</v>
      </c>
      <c r="B479" s="45">
        <f t="shared" si="30"/>
        <v>57224</v>
      </c>
      <c r="C479" s="48">
        <f>IF(MOD(A479-1,12)=0,C478*(1+'Early Retirement'!$D$17),C478)</f>
        <v>53774.983787788507</v>
      </c>
      <c r="D479" s="48">
        <f>(D478+C479)*(1+'Early Retirement'!$E$18)</f>
        <v>316830505.34735608</v>
      </c>
      <c r="E479" s="48">
        <f>E478*(1+'Early Retirement'!$E$17)</f>
        <v>67889793.698770791</v>
      </c>
      <c r="G479" s="45" t="e">
        <f t="shared" si="31"/>
        <v>#N/A</v>
      </c>
      <c r="H479" s="48" t="e">
        <f t="shared" si="32"/>
        <v>#N/A</v>
      </c>
      <c r="I479" s="48" t="e">
        <f t="shared" si="33"/>
        <v>#N/A</v>
      </c>
    </row>
    <row r="480" spans="1:9">
      <c r="A480" s="44">
        <v>479</v>
      </c>
      <c r="B480" s="45">
        <f t="shared" si="30"/>
        <v>57254</v>
      </c>
      <c r="C480" s="48">
        <f>IF(MOD(A480-1,12)=0,C479*(1+'Early Retirement'!$D$17),C479)</f>
        <v>53774.983787788507</v>
      </c>
      <c r="D480" s="48">
        <f>(D479+C480)*(1+'Early Retirement'!$E$18)</f>
        <v>320596553.34843075</v>
      </c>
      <c r="E480" s="48">
        <f>E479*(1+'Early Retirement'!$E$17)</f>
        <v>68235249.588409185</v>
      </c>
      <c r="G480" s="45" t="e">
        <f t="shared" si="31"/>
        <v>#N/A</v>
      </c>
      <c r="H480" s="48" t="e">
        <f t="shared" si="32"/>
        <v>#N/A</v>
      </c>
      <c r="I480" s="48" t="e">
        <f t="shared" si="33"/>
        <v>#N/A</v>
      </c>
    </row>
    <row r="481" spans="1:9">
      <c r="A481" s="44">
        <v>480</v>
      </c>
      <c r="B481" s="45">
        <f t="shared" si="30"/>
        <v>57285</v>
      </c>
      <c r="C481" s="48">
        <f>IF(MOD(A481-1,12)=0,C480*(1+'Early Retirement'!$D$17),C480)</f>
        <v>53774.983787788507</v>
      </c>
      <c r="D481" s="48">
        <f>(D480+C481)*(1+'Early Retirement'!$E$18)</f>
        <v>324406720.2889542</v>
      </c>
      <c r="E481" s="48">
        <f>E480*(1+'Early Retirement'!$E$17)</f>
        <v>68582463.323596731</v>
      </c>
      <c r="G481" s="45" t="e">
        <f t="shared" si="31"/>
        <v>#N/A</v>
      </c>
      <c r="H481" s="48" t="e">
        <f t="shared" si="32"/>
        <v>#N/A</v>
      </c>
      <c r="I481" s="48" t="e">
        <f t="shared" si="33"/>
        <v>#N/A</v>
      </c>
    </row>
    <row r="482" spans="1:9">
      <c r="A482" s="44">
        <v>481</v>
      </c>
      <c r="B482" s="45">
        <f t="shared" si="30"/>
        <v>57315</v>
      </c>
      <c r="C482" s="48">
        <f>IF(MOD(A482-1,12)=0,C481*(1+'Early Retirement'!$D$17),C481)</f>
        <v>57152.052769661626</v>
      </c>
      <c r="D482" s="48">
        <f>(D481+C482)*(1+'Early Retirement'!$E$18)</f>
        <v>328264939.64970106</v>
      </c>
      <c r="E482" s="48">
        <f>E481*(1+'Early Retirement'!$E$17)</f>
        <v>68931443.849096164</v>
      </c>
      <c r="G482" s="45" t="e">
        <f t="shared" si="31"/>
        <v>#N/A</v>
      </c>
      <c r="H482" s="48" t="e">
        <f t="shared" si="32"/>
        <v>#N/A</v>
      </c>
      <c r="I482" s="48" t="e">
        <f t="shared" si="33"/>
        <v>#N/A</v>
      </c>
    </row>
    <row r="483" spans="1:9">
      <c r="B483" s="45"/>
      <c r="C483" s="45"/>
    </row>
    <row r="484" spans="1:9">
      <c r="B484" s="45"/>
      <c r="C484" s="45"/>
    </row>
    <row r="485" spans="1:9">
      <c r="B485" s="45"/>
      <c r="C485" s="45"/>
    </row>
    <row r="486" spans="1:9">
      <c r="B486" s="45"/>
      <c r="C486" s="45"/>
    </row>
    <row r="487" spans="1:9">
      <c r="B487" s="45"/>
      <c r="C487" s="45"/>
    </row>
    <row r="488" spans="1:9">
      <c r="B488" s="45"/>
      <c r="C488" s="45"/>
    </row>
    <row r="489" spans="1:9">
      <c r="B489" s="45"/>
      <c r="C489" s="45"/>
    </row>
    <row r="490" spans="1:9">
      <c r="B490" s="45"/>
      <c r="C490" s="45"/>
    </row>
    <row r="491" spans="1:9">
      <c r="B491" s="45"/>
      <c r="C491" s="45"/>
    </row>
    <row r="492" spans="1:9">
      <c r="B492" s="45"/>
      <c r="C492" s="45"/>
    </row>
    <row r="493" spans="1:9">
      <c r="B493" s="45"/>
      <c r="C493" s="45"/>
    </row>
    <row r="494" spans="1:9">
      <c r="B494" s="45"/>
      <c r="C494" s="45"/>
    </row>
    <row r="495" spans="1:9">
      <c r="B495" s="45"/>
      <c r="C495" s="45"/>
    </row>
    <row r="496" spans="1:9">
      <c r="B496" s="45"/>
      <c r="C496" s="45"/>
    </row>
    <row r="497" spans="2:3">
      <c r="B497" s="45"/>
      <c r="C497" s="45"/>
    </row>
    <row r="498" spans="2:3">
      <c r="B498" s="45"/>
      <c r="C498" s="45"/>
    </row>
    <row r="499" spans="2:3">
      <c r="B499" s="45"/>
      <c r="C499" s="45"/>
    </row>
    <row r="500" spans="2:3">
      <c r="B500" s="45"/>
      <c r="C500" s="45"/>
    </row>
    <row r="501" spans="2:3">
      <c r="B501" s="45"/>
      <c r="C501" s="45"/>
    </row>
    <row r="502" spans="2:3">
      <c r="B502" s="45"/>
      <c r="C502" s="45"/>
    </row>
    <row r="503" spans="2:3">
      <c r="B503" s="45"/>
      <c r="C503" s="45"/>
    </row>
    <row r="504" spans="2:3">
      <c r="B504" s="45"/>
      <c r="C504" s="45"/>
    </row>
    <row r="505" spans="2:3">
      <c r="B505" s="45"/>
      <c r="C505" s="45"/>
    </row>
    <row r="506" spans="2:3">
      <c r="B506" s="45"/>
      <c r="C506" s="45"/>
    </row>
    <row r="507" spans="2:3">
      <c r="B507" s="45"/>
      <c r="C507" s="45"/>
    </row>
    <row r="508" spans="2:3">
      <c r="B508" s="45"/>
      <c r="C508" s="45"/>
    </row>
    <row r="509" spans="2:3">
      <c r="B509" s="45"/>
      <c r="C509" s="45"/>
    </row>
    <row r="510" spans="2:3">
      <c r="B510" s="45"/>
      <c r="C510" s="45"/>
    </row>
    <row r="511" spans="2:3">
      <c r="B511" s="45"/>
      <c r="C511" s="45"/>
    </row>
    <row r="512" spans="2:3">
      <c r="B512" s="45"/>
      <c r="C512" s="45"/>
    </row>
    <row r="513" spans="2:3">
      <c r="B513" s="45"/>
      <c r="C513" s="45"/>
    </row>
    <row r="514" spans="2:3">
      <c r="B514" s="45"/>
      <c r="C514" s="45"/>
    </row>
    <row r="515" spans="2:3">
      <c r="B515" s="45"/>
      <c r="C515" s="45"/>
    </row>
    <row r="516" spans="2:3">
      <c r="B516" s="45"/>
      <c r="C516" s="45"/>
    </row>
    <row r="517" spans="2:3">
      <c r="B517" s="45"/>
      <c r="C517" s="45"/>
    </row>
    <row r="518" spans="2:3">
      <c r="B518" s="45"/>
      <c r="C518" s="45"/>
    </row>
    <row r="519" spans="2:3">
      <c r="B519" s="45"/>
      <c r="C519" s="45"/>
    </row>
    <row r="520" spans="2:3">
      <c r="B520" s="45"/>
      <c r="C520" s="45"/>
    </row>
    <row r="521" spans="2:3">
      <c r="B521" s="45"/>
      <c r="C521" s="45"/>
    </row>
    <row r="522" spans="2:3">
      <c r="B522" s="45"/>
      <c r="C522" s="45"/>
    </row>
    <row r="523" spans="2:3">
      <c r="B523" s="45"/>
      <c r="C523" s="45"/>
    </row>
    <row r="524" spans="2:3">
      <c r="B524" s="45"/>
      <c r="C524" s="45"/>
    </row>
    <row r="525" spans="2:3">
      <c r="B525" s="45"/>
      <c r="C525" s="45"/>
    </row>
    <row r="526" spans="2:3">
      <c r="B526" s="45"/>
      <c r="C526" s="45"/>
    </row>
    <row r="527" spans="2:3">
      <c r="B527" s="45"/>
      <c r="C527" s="45"/>
    </row>
    <row r="528" spans="2:3">
      <c r="B528" s="45"/>
      <c r="C528" s="45"/>
    </row>
    <row r="529" spans="2:3">
      <c r="B529" s="45"/>
      <c r="C529" s="45"/>
    </row>
    <row r="530" spans="2:3">
      <c r="B530" s="45"/>
      <c r="C530" s="45"/>
    </row>
    <row r="531" spans="2:3">
      <c r="B531" s="45"/>
      <c r="C531" s="45"/>
    </row>
    <row r="532" spans="2:3">
      <c r="B532" s="45"/>
      <c r="C532" s="45"/>
    </row>
    <row r="533" spans="2:3">
      <c r="B533" s="45"/>
      <c r="C533" s="45"/>
    </row>
    <row r="534" spans="2:3">
      <c r="B534" s="45"/>
      <c r="C534" s="45"/>
    </row>
    <row r="535" spans="2:3">
      <c r="B535" s="45"/>
      <c r="C535" s="45"/>
    </row>
    <row r="536" spans="2:3">
      <c r="B536" s="45"/>
      <c r="C536" s="45"/>
    </row>
    <row r="537" spans="2:3">
      <c r="B537" s="45"/>
      <c r="C537" s="45"/>
    </row>
    <row r="538" spans="2:3">
      <c r="B538" s="45"/>
      <c r="C538" s="45"/>
    </row>
    <row r="539" spans="2:3">
      <c r="B539" s="45"/>
      <c r="C539" s="45"/>
    </row>
    <row r="540" spans="2:3">
      <c r="B540" s="45"/>
      <c r="C540" s="45"/>
    </row>
    <row r="541" spans="2:3">
      <c r="B541" s="45"/>
      <c r="C541" s="45"/>
    </row>
    <row r="542" spans="2:3">
      <c r="B542" s="45"/>
      <c r="C542" s="45"/>
    </row>
    <row r="543" spans="2:3">
      <c r="B543" s="45"/>
      <c r="C543" s="45"/>
    </row>
    <row r="544" spans="2:3">
      <c r="B544" s="45"/>
      <c r="C544" s="45"/>
    </row>
    <row r="545" spans="2:3">
      <c r="B545" s="45"/>
      <c r="C545" s="45"/>
    </row>
    <row r="546" spans="2:3">
      <c r="B546" s="45"/>
      <c r="C546" s="45"/>
    </row>
    <row r="547" spans="2:3">
      <c r="B547" s="45"/>
      <c r="C547" s="45"/>
    </row>
    <row r="548" spans="2:3">
      <c r="B548" s="45"/>
      <c r="C548" s="45"/>
    </row>
    <row r="549" spans="2:3">
      <c r="B549" s="45"/>
      <c r="C549" s="45"/>
    </row>
    <row r="550" spans="2:3">
      <c r="B550" s="45"/>
      <c r="C550" s="45"/>
    </row>
    <row r="551" spans="2:3">
      <c r="B551" s="45"/>
      <c r="C551" s="45"/>
    </row>
    <row r="552" spans="2:3">
      <c r="B552" s="45"/>
      <c r="C552" s="45"/>
    </row>
    <row r="553" spans="2:3">
      <c r="B553" s="45"/>
      <c r="C553" s="45"/>
    </row>
    <row r="554" spans="2:3">
      <c r="B554" s="45"/>
      <c r="C554" s="45"/>
    </row>
    <row r="555" spans="2:3">
      <c r="B555" s="45"/>
      <c r="C555" s="45"/>
    </row>
    <row r="556" spans="2:3">
      <c r="B556" s="45"/>
      <c r="C556" s="45"/>
    </row>
    <row r="557" spans="2:3">
      <c r="B557" s="45"/>
      <c r="C557" s="45"/>
    </row>
    <row r="558" spans="2:3">
      <c r="B558" s="45"/>
      <c r="C558" s="45"/>
    </row>
    <row r="559" spans="2:3">
      <c r="B559" s="45"/>
      <c r="C559" s="45"/>
    </row>
    <row r="560" spans="2:3">
      <c r="B560" s="45"/>
      <c r="C560" s="45"/>
    </row>
    <row r="561" spans="2:3">
      <c r="B561" s="45"/>
      <c r="C561" s="45"/>
    </row>
    <row r="562" spans="2:3">
      <c r="B562" s="45"/>
      <c r="C562" s="45"/>
    </row>
    <row r="563" spans="2:3">
      <c r="B563" s="45"/>
      <c r="C563" s="45"/>
    </row>
    <row r="564" spans="2:3">
      <c r="B564" s="45"/>
      <c r="C564" s="45"/>
    </row>
    <row r="565" spans="2:3">
      <c r="B565" s="45"/>
      <c r="C565" s="45"/>
    </row>
    <row r="566" spans="2:3">
      <c r="B566" s="45"/>
      <c r="C566" s="45"/>
    </row>
    <row r="567" spans="2:3">
      <c r="B567" s="45"/>
      <c r="C567" s="45"/>
    </row>
    <row r="568" spans="2:3">
      <c r="B568" s="45"/>
      <c r="C568" s="45"/>
    </row>
    <row r="569" spans="2:3">
      <c r="B569" s="45"/>
      <c r="C569" s="45"/>
    </row>
    <row r="570" spans="2:3">
      <c r="B570" s="45"/>
      <c r="C570" s="45"/>
    </row>
    <row r="571" spans="2:3">
      <c r="B571" s="45"/>
      <c r="C571" s="45"/>
    </row>
    <row r="572" spans="2:3">
      <c r="B572" s="45"/>
      <c r="C572" s="45"/>
    </row>
    <row r="573" spans="2:3">
      <c r="B573" s="45"/>
      <c r="C573" s="45"/>
    </row>
    <row r="574" spans="2:3">
      <c r="B574" s="45"/>
      <c r="C574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Early Retirement</vt:lpstr>
      <vt:lpstr>Plan</vt:lpstr>
      <vt:lpstr>Target</vt:lpstr>
      <vt:lpstr>Retirement Date</vt:lpstr>
      <vt:lpstr>Chart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2018-01-02T09:05:19Z</dcterms:modified>
</cp:coreProperties>
</file>